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ERPa3\Rendszerterv (új)\Projektkezeles\Attachments\"/>
    </mc:Choice>
  </mc:AlternateContent>
  <bookViews>
    <workbookView xWindow="0" yWindow="0" windowWidth="15330" windowHeight="7290" tabRatio="792" firstSheet="1" activeTab="1"/>
  </bookViews>
  <sheets>
    <sheet name="Követelmény" sheetId="3" r:id="rId1"/>
    <sheet name="Kiírás" sheetId="17" r:id="rId2"/>
    <sheet name="Folyamat" sheetId="12" r:id="rId3"/>
    <sheet name="Árajánlat" sheetId="11" r:id="rId4"/>
    <sheet name="SPRINT" sheetId="15" r:id="rId5"/>
    <sheet name="Munka2" sheetId="19" r:id="rId6"/>
  </sheets>
  <definedNames>
    <definedName name="_xlnm._FilterDatabase" localSheetId="0" hidden="1">Követelmény!$P$4:$P$6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17" l="1"/>
  <c r="H98" i="17" s="1"/>
  <c r="I98" i="17" s="1"/>
  <c r="J98" i="17" s="1"/>
  <c r="K98" i="17" s="1"/>
  <c r="L98" i="17" s="1"/>
  <c r="M98" i="17" s="1"/>
  <c r="N98" i="17" s="1"/>
  <c r="O98" i="17" s="1"/>
  <c r="P98" i="17" s="1"/>
  <c r="Q98" i="17" s="1"/>
  <c r="R98" i="17" s="1"/>
  <c r="S98" i="17" s="1"/>
  <c r="T98" i="17" s="1"/>
  <c r="H86" i="17"/>
  <c r="I86" i="17"/>
  <c r="J86" i="17"/>
  <c r="K86" i="17"/>
  <c r="L86" i="17" s="1"/>
  <c r="M86" i="17" s="1"/>
  <c r="N86" i="17" s="1"/>
  <c r="O86" i="17" s="1"/>
  <c r="P86" i="17" s="1"/>
  <c r="Q86" i="17" s="1"/>
  <c r="R86" i="17" s="1"/>
  <c r="S86" i="17" s="1"/>
  <c r="T86" i="17" s="1"/>
  <c r="G86" i="17"/>
  <c r="G53" i="17" l="1"/>
  <c r="G54" i="17"/>
  <c r="G55" i="17"/>
  <c r="G56" i="17"/>
  <c r="G52" i="17"/>
  <c r="E2" i="15" l="1"/>
  <c r="F2" i="15" s="1"/>
  <c r="F1" i="15" s="1"/>
  <c r="D1" i="15"/>
  <c r="E1" i="15" l="1"/>
  <c r="G2" i="15"/>
  <c r="H2" i="15" l="1"/>
  <c r="G1" i="15"/>
  <c r="H1" i="15" l="1"/>
  <c r="N13" i="3" l="1"/>
  <c r="N2" i="3"/>
  <c r="R17" i="3"/>
  <c r="R16" i="3"/>
</calcChain>
</file>

<file path=xl/comments1.xml><?xml version="1.0" encoding="utf-8"?>
<comments xmlns="http://schemas.openxmlformats.org/spreadsheetml/2006/main">
  <authors>
    <author>Baross Gábor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38"/>
          </rPr>
          <t>ELEMEK:
K123 1 db
F21 13 db
Sajt 5 Kg
Kecske 2 db
Teljesítmény:
2 küldemény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  <charset val="238"/>
          </rPr>
          <t>Elemek: 
L1 2 db
B2 3 db
V20 12 db
Teljesítmény:
K1 Kosár</t>
        </r>
      </text>
    </comment>
    <comment ref="D5" authorId="0" shapeId="0">
      <text>
        <r>
          <rPr>
            <b/>
            <sz val="9"/>
            <color indexed="81"/>
            <rFont val="Tahoma"/>
            <charset val="1"/>
          </rPr>
          <t>Elemek:
ZXS0122 Küldemény 1
ZXD1101 Küldemény 1
Teljesítmény:
1 Cím</t>
        </r>
      </text>
    </comment>
    <comment ref="D6" authorId="0" shapeId="0">
      <text>
        <r>
          <rPr>
            <b/>
            <sz val="9"/>
            <color indexed="81"/>
            <rFont val="Tahoma"/>
            <charset val="1"/>
          </rPr>
          <t xml:space="preserve">Elemek:
Horváth Balázs
Kiss Miklós
Bagi NAcsa
Teljesítmény:
Festő brigád </t>
        </r>
      </text>
    </comment>
    <comment ref="D7" authorId="0" shapeId="0">
      <text>
        <r>
          <rPr>
            <b/>
            <sz val="9"/>
            <color indexed="81"/>
            <rFont val="Tahoma"/>
            <charset val="1"/>
          </rPr>
          <t xml:space="preserve">Elemek:
CEMENT 
Sóder
Emeberek
Munkagép
Teljesítmény: 8 km </t>
        </r>
      </text>
    </comment>
  </commentList>
</comments>
</file>

<file path=xl/sharedStrings.xml><?xml version="1.0" encoding="utf-8"?>
<sst xmlns="http://schemas.openxmlformats.org/spreadsheetml/2006/main" count="549" uniqueCount="280">
  <si>
    <t>Értékesítés</t>
  </si>
  <si>
    <t>Mennyiség</t>
  </si>
  <si>
    <t>Megnevezés</t>
  </si>
  <si>
    <t>Átvétel</t>
  </si>
  <si>
    <t>Teljesítés</t>
  </si>
  <si>
    <t>Vége</t>
  </si>
  <si>
    <t>Kezdete</t>
  </si>
  <si>
    <t>Allokáció</t>
  </si>
  <si>
    <t>Feladat típus</t>
  </si>
  <si>
    <t>Irány</t>
  </si>
  <si>
    <t>K</t>
  </si>
  <si>
    <t>óra</t>
  </si>
  <si>
    <t>Ajánlat állapot</t>
  </si>
  <si>
    <t>Ajánlatkérés</t>
  </si>
  <si>
    <t>Belső erőforrás</t>
  </si>
  <si>
    <t>Belső feladat</t>
  </si>
  <si>
    <t>Külső beszállító</t>
  </si>
  <si>
    <t>Külső ráfordítás</t>
  </si>
  <si>
    <t>Külső bevétel</t>
  </si>
  <si>
    <t>T</t>
  </si>
  <si>
    <t>Teljesítés igazolás</t>
  </si>
  <si>
    <t>TIG</t>
  </si>
  <si>
    <t>Ajanlat</t>
  </si>
  <si>
    <t>+</t>
  </si>
  <si>
    <t>()</t>
  </si>
  <si>
    <t>Spec.</t>
  </si>
  <si>
    <t>WGY2015/0048/1150 ( Acélváz szerkezet)</t>
  </si>
  <si>
    <t>Gyártás</t>
  </si>
  <si>
    <t>WGY2015/0048/1690 ( Ipari padló készítése)</t>
  </si>
  <si>
    <t>R</t>
  </si>
  <si>
    <t>WGY2015/0048/9820 (Átadás szerződés szerint)</t>
  </si>
  <si>
    <t>B</t>
  </si>
  <si>
    <t>Acélváz szabvány szerint</t>
  </si>
  <si>
    <t>Gép</t>
  </si>
  <si>
    <t>Munka</t>
  </si>
  <si>
    <t>Menedzsment</t>
  </si>
  <si>
    <t>Alvállalkozó</t>
  </si>
  <si>
    <t>Biztosítás</t>
  </si>
  <si>
    <t>Ipari padló megrendelés szerint</t>
  </si>
  <si>
    <t>Árbevétel</t>
  </si>
  <si>
    <t>Garanciális visszatartás</t>
  </si>
  <si>
    <t>Telj</t>
  </si>
  <si>
    <t>Terv</t>
  </si>
  <si>
    <t>Tény</t>
  </si>
  <si>
    <t>Ügyfél Kft.</t>
  </si>
  <si>
    <t>ALIANZ</t>
  </si>
  <si>
    <t>M.egys.</t>
  </si>
  <si>
    <t>⌂</t>
  </si>
  <si>
    <t>Vevőke Zrt.</t>
  </si>
  <si>
    <t>Automatikus allokáció</t>
  </si>
  <si>
    <t>Feladat létrehozás</t>
  </si>
  <si>
    <t>Ajánllatkérés kiküldve (4)</t>
  </si>
  <si>
    <t>Gombok:</t>
  </si>
  <si>
    <t>Feladat (Feladat referenciaszám + Pozíciószám név)</t>
  </si>
  <si>
    <t>-</t>
  </si>
  <si>
    <t>FeladatTipus.Nev</t>
  </si>
  <si>
    <t>Számítandó</t>
  </si>
  <si>
    <t>Kiírás</t>
  </si>
  <si>
    <t>Verzió</t>
  </si>
  <si>
    <t>Követelmény</t>
  </si>
  <si>
    <t>Dátum</t>
  </si>
  <si>
    <t>Erőforrás</t>
  </si>
  <si>
    <t>Érték</t>
  </si>
  <si>
    <t>Projekt</t>
  </si>
  <si>
    <t>Feladat</t>
  </si>
  <si>
    <t>Termék egységár</t>
  </si>
  <si>
    <t>Tétel</t>
  </si>
  <si>
    <t>Időszak kezdete</t>
  </si>
  <si>
    <t>Időszak vége</t>
  </si>
  <si>
    <t>Határidő</t>
  </si>
  <si>
    <t>M.egység</t>
  </si>
  <si>
    <t>Szolg. Egységár</t>
  </si>
  <si>
    <t>Deviza</t>
  </si>
  <si>
    <t>Árfolyam</t>
  </si>
  <si>
    <t>Árajánlat érték</t>
  </si>
  <si>
    <t>Pénz.terv. Sablon</t>
  </si>
  <si>
    <t>Tételek</t>
  </si>
  <si>
    <t>Pénzügyi terv sablon</t>
  </si>
  <si>
    <t xml:space="preserve">Teljesítés határidő </t>
  </si>
  <si>
    <t xml:space="preserve">Pénzügyi terv összesen </t>
  </si>
  <si>
    <t>Tételek százaléka összesen</t>
  </si>
  <si>
    <t>Tételek értéke összesen</t>
  </si>
  <si>
    <t>Eltérés százalék</t>
  </si>
  <si>
    <t>Eltérés összeg</t>
  </si>
  <si>
    <t>Esedékesség dátum</t>
  </si>
  <si>
    <t>Százalék</t>
  </si>
  <si>
    <t>Összeg</t>
  </si>
  <si>
    <t>Követelmény menedzsment</t>
  </si>
  <si>
    <t>Teljesítmény menedzsment</t>
  </si>
  <si>
    <t>Árajánlat adás</t>
  </si>
  <si>
    <t>Árajánlat kérés</t>
  </si>
  <si>
    <t>GANTT</t>
  </si>
  <si>
    <t>Projekt indítás</t>
  </si>
  <si>
    <t>Feladat tervezés</t>
  </si>
  <si>
    <t>Szűrés: tervezés alatt álló feladatok</t>
  </si>
  <si>
    <t>Szűrés: tervezés alatt álló projektek</t>
  </si>
  <si>
    <t>Feladatok létrehozása</t>
  </si>
  <si>
    <t>Szűrés = Belső feladat</t>
  </si>
  <si>
    <t>Külső erőforrások tervezése</t>
  </si>
  <si>
    <t>Szűrés = Követelmény, Külső beszállító</t>
  </si>
  <si>
    <t>Belső erőforrások allokációja</t>
  </si>
  <si>
    <t>Szűrés = Belső erőforrás</t>
  </si>
  <si>
    <t>Célfeladat létrehozása</t>
  </si>
  <si>
    <t>Feladatok véglegesítése, megvalósíthatóság</t>
  </si>
  <si>
    <t>Változás kérelem</t>
  </si>
  <si>
    <t>Projekt zárás</t>
  </si>
  <si>
    <t>Kérés indítása</t>
  </si>
  <si>
    <t>Ajánlatadás</t>
  </si>
  <si>
    <t>Külső teljesítmények tervezése</t>
  </si>
  <si>
    <t>Szűrés = féllábas tételek</t>
  </si>
  <si>
    <t>Szűrés = célfeladatok, allokált</t>
  </si>
  <si>
    <t>Szűrés = Személyre kiosztott feladatok dátum szerinti teljesítése</t>
  </si>
  <si>
    <t>Teljesített feladatok</t>
  </si>
  <si>
    <t>Futó, ajánlatban szerplő feladaok</t>
  </si>
  <si>
    <t>Teljesítmények, Követelmények</t>
  </si>
  <si>
    <t>Szűrés = Követelmény, Külső megrendelő, 100% -ban megtervezett feladatok</t>
  </si>
  <si>
    <t>Időbeni alakulás</t>
  </si>
  <si>
    <t>Tervezés</t>
  </si>
  <si>
    <t>Megvalósítás</t>
  </si>
  <si>
    <t>Ajánlat</t>
  </si>
  <si>
    <t>Projekt szám, Előzmény (üzleti lehetőség), Várható összegek, Projekt felelős</t>
  </si>
  <si>
    <t>Szkóp feladatok, Várható összegek, Teljesítmények, Követelmények, Feladat felelős</t>
  </si>
  <si>
    <t>Teljesítmények, Követelmények, Feladat felelős</t>
  </si>
  <si>
    <t>TELJESÍTMÉNY</t>
  </si>
  <si>
    <t>Személy</t>
  </si>
  <si>
    <t>Csomagolás</t>
  </si>
  <si>
    <t>PROJEKT FELADAT</t>
  </si>
  <si>
    <t>ÓRA</t>
  </si>
  <si>
    <t>P200 Értékesítés/Csomagolása</t>
  </si>
  <si>
    <t>P100 Gyártási Feladat/Összeszerelés</t>
  </si>
  <si>
    <t>Hegesztés</t>
  </si>
  <si>
    <t>P200 Értékesítés/Szállítás</t>
  </si>
  <si>
    <t>Fuvar /Fuvarszám</t>
  </si>
  <si>
    <t>E1000 Munkacsoport/TEAM 1</t>
  </si>
  <si>
    <t>team munka</t>
  </si>
  <si>
    <t>P2000 Építés/első szakasz</t>
  </si>
  <si>
    <t>Útszakasz</t>
  </si>
  <si>
    <t>km</t>
  </si>
  <si>
    <t>Eszköz</t>
  </si>
  <si>
    <t>Szöveg</t>
  </si>
  <si>
    <t>Teljesítmény</t>
  </si>
  <si>
    <t>NULL</t>
  </si>
  <si>
    <t>Kiírás teljesítmény</t>
  </si>
  <si>
    <t>db</t>
  </si>
  <si>
    <t>(SELECT TSZAM)</t>
  </si>
  <si>
    <t>(SELECT PSZAM)</t>
  </si>
  <si>
    <t>START</t>
  </si>
  <si>
    <t>END</t>
  </si>
  <si>
    <t>LEAD</t>
  </si>
  <si>
    <t>(SELECT FELADATTETEL)</t>
  </si>
  <si>
    <t>ADD</t>
  </si>
  <si>
    <t>Breakdown of LEAD</t>
  </si>
  <si>
    <t>Sprint products</t>
  </si>
  <si>
    <t>Allocated resources HR</t>
  </si>
  <si>
    <t>Allocated resources Technological</t>
  </si>
  <si>
    <t>Allocated resources Products and Services</t>
  </si>
  <si>
    <t>SORTÍPUS</t>
  </si>
  <si>
    <t>Hétfő</t>
  </si>
  <si>
    <t>Kedd</t>
  </si>
  <si>
    <t>Szerda</t>
  </si>
  <si>
    <t>Csütörtök</t>
  </si>
  <si>
    <t>Péntek</t>
  </si>
  <si>
    <t>Szombat</t>
  </si>
  <si>
    <t>Vasárnap</t>
  </si>
  <si>
    <t>Me.</t>
  </si>
  <si>
    <t>HR</t>
  </si>
  <si>
    <t>LEAD Breakdown</t>
  </si>
  <si>
    <t>Sprint Prod.</t>
  </si>
  <si>
    <t>oldal</t>
  </si>
  <si>
    <t>Juliska néni</t>
  </si>
  <si>
    <t>Gabi bácsi</t>
  </si>
  <si>
    <t>Laboreszköz</t>
  </si>
  <si>
    <t>Labor</t>
  </si>
  <si>
    <t>Vegyszer</t>
  </si>
  <si>
    <t>Oltóanyag</t>
  </si>
  <si>
    <t>Baktérium törzs</t>
  </si>
  <si>
    <t>SZME 1</t>
  </si>
  <si>
    <t>SZME 2</t>
  </si>
  <si>
    <t>SZME 3</t>
  </si>
  <si>
    <t>SZME 4</t>
  </si>
  <si>
    <t>l</t>
  </si>
  <si>
    <t>mg</t>
  </si>
  <si>
    <t>125F9851-7032-43EA-BE0E-324D046C142F</t>
  </si>
  <si>
    <t>Sortípus/Személy/Eszköz</t>
  </si>
  <si>
    <t>SHOW</t>
  </si>
  <si>
    <t>HIDE</t>
  </si>
  <si>
    <t>SUMMARY</t>
  </si>
  <si>
    <t>Sortípus</t>
  </si>
  <si>
    <t xml:space="preserve">FELADATTÉTEL </t>
  </si>
  <si>
    <t>M.e</t>
  </si>
  <si>
    <t>NÉV</t>
  </si>
  <si>
    <t>PR1/Irodalmazás/Adminisztráció</t>
  </si>
  <si>
    <t>PR3/…..</t>
  </si>
  <si>
    <t>PR2/………</t>
  </si>
  <si>
    <t>FELADATTÉTEL/SPRINT</t>
  </si>
  <si>
    <t>1. IGÉNY</t>
  </si>
  <si>
    <t>2. SZABAD</t>
  </si>
  <si>
    <t>3. HR</t>
  </si>
  <si>
    <t>SPRINT Megnevezése</t>
  </si>
  <si>
    <t>Rendszertervezők</t>
  </si>
  <si>
    <t>Koncepcióterv</t>
  </si>
  <si>
    <t>Előlegbekérő vevőórendelés kapcsolat</t>
  </si>
  <si>
    <t>Baross Gábor</t>
  </si>
  <si>
    <t>Rendszertervező</t>
  </si>
  <si>
    <t>Koncepcióterv átadás</t>
  </si>
  <si>
    <t>Tóth Attila</t>
  </si>
  <si>
    <t>Tanácsadó</t>
  </si>
  <si>
    <t>Rendszerterv</t>
  </si>
  <si>
    <t xml:space="preserve">Nem </t>
  </si>
  <si>
    <t>TÚLMUNKA</t>
  </si>
  <si>
    <t>Erőforrás bukta</t>
  </si>
  <si>
    <t>Igen</t>
  </si>
  <si>
    <t>Feladat bukta</t>
  </si>
  <si>
    <t>IGen</t>
  </si>
  <si>
    <t>Pótmunka</t>
  </si>
  <si>
    <t>Ügyfél bukta</t>
  </si>
  <si>
    <t>Teljesítések</t>
  </si>
  <si>
    <t>Dátum: 2016.05.30</t>
  </si>
  <si>
    <t>Pszám</t>
  </si>
  <si>
    <t>Felelős</t>
  </si>
  <si>
    <t>Oszlop2</t>
  </si>
  <si>
    <t>Oszlop3</t>
  </si>
  <si>
    <t>Oszlop4</t>
  </si>
  <si>
    <t>SPRINT</t>
  </si>
  <si>
    <t>Tény2</t>
  </si>
  <si>
    <t>Kölséghely</t>
  </si>
  <si>
    <t>Pozíciószám</t>
  </si>
  <si>
    <t>Feladattétel</t>
  </si>
  <si>
    <t>Futó feladatok teljesítményei</t>
  </si>
  <si>
    <t>sERPa fejlesztés</t>
  </si>
  <si>
    <t>Logisztika</t>
  </si>
  <si>
    <t>Lakatos üzem</t>
  </si>
  <si>
    <t>Összeszerelés</t>
  </si>
  <si>
    <t xml:space="preserve">OUTSTANDING </t>
  </si>
  <si>
    <t>Futó feladatok követelményei HR</t>
  </si>
  <si>
    <t>Futó feladatok követelményei TE</t>
  </si>
  <si>
    <t>Futó feladatok követelményei Termék</t>
  </si>
  <si>
    <t>Futó feladatok követelményei Sprint telj.</t>
  </si>
  <si>
    <t>Khely</t>
  </si>
  <si>
    <t>Khely/Tszám/Pszám</t>
  </si>
  <si>
    <t>Khely/Tszám</t>
  </si>
  <si>
    <t>Június</t>
  </si>
  <si>
    <t>SZABAD</t>
  </si>
  <si>
    <t>Összes</t>
  </si>
  <si>
    <t>Kik, milyen eszközzel, milyen szolgáltatássokkal, termékekkel, mely napon, mettől, meddig mit csinálnak és azzal milyen eredményt, eredményeket érnek el.</t>
  </si>
  <si>
    <t>SzLevel</t>
  </si>
  <si>
    <t>Receptúra, Alternatív receptúra</t>
  </si>
  <si>
    <t>Struktúra</t>
  </si>
  <si>
    <t>Interfész</t>
  </si>
  <si>
    <t>Tárolt eljárás</t>
  </si>
  <si>
    <t>Kiírás típus</t>
  </si>
  <si>
    <t>Feladat tétel</t>
  </si>
  <si>
    <t>Értesítendő személy</t>
  </si>
  <si>
    <t>Szállítólevél</t>
  </si>
  <si>
    <t>Kód</t>
  </si>
  <si>
    <t>Név</t>
  </si>
  <si>
    <t>Teszköz</t>
  </si>
  <si>
    <t>Termék</t>
  </si>
  <si>
    <t>FROM Személy WHERE ID In TMP</t>
  </si>
  <si>
    <t>FROM Teszkoz WHERE ID In TMP</t>
  </si>
  <si>
    <t>FROM Termek</t>
  </si>
  <si>
    <t>FT</t>
  </si>
  <si>
    <t>NOT</t>
  </si>
  <si>
    <t>FROM FeladatTétel</t>
  </si>
  <si>
    <t>eredmény</t>
  </si>
  <si>
    <t>erőforrás</t>
  </si>
  <si>
    <t>termék</t>
  </si>
  <si>
    <t>eredmény részletezés</t>
  </si>
  <si>
    <t>Szlevel_ID</t>
  </si>
  <si>
    <t>FROM SZzLevel WHERE ID In TMP</t>
  </si>
  <si>
    <t>követelmény részletezés</t>
  </si>
  <si>
    <t>FROM SprintTetel WHERE ID In TMP</t>
  </si>
  <si>
    <t>Limit</t>
  </si>
  <si>
    <t>DIFF</t>
  </si>
  <si>
    <t>Szabad tábla ha erőforrás</t>
  </si>
  <si>
    <t>Ha van allokáció</t>
  </si>
  <si>
    <t>Eredmény</t>
  </si>
  <si>
    <t>eredmény részl.</t>
  </si>
  <si>
    <t>TE</t>
  </si>
  <si>
    <t>Részeredmény felh.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</si>
</sst>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H_U_F_-;\-* #,##0.00\ _H_U_F_-;_-* &quot;-&quot;??\ _H_U_F_-;_-@_-"/>
    <numFmt numFmtId="164" formatCode="yy/mm/dd"/>
    <numFmt numFmtId="165" formatCode="dddd"/>
  </numFmts>
  <fonts count="9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</font>
    <font>
      <sz val="10"/>
      <color rgb="FF000000"/>
      <name val="Arial Narrow"/>
    </font>
    <font>
      <sz val="11"/>
      <color theme="1"/>
      <name val="Calibri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3" borderId="0" xfId="0" quotePrefix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164" fontId="2" fillId="3" borderId="0" xfId="0" applyNumberFormat="1" applyFont="1" applyFill="1" applyAlignment="1">
      <alignment horizontal="center"/>
    </xf>
    <xf numFmtId="9" fontId="2" fillId="3" borderId="0" xfId="1" applyFont="1" applyFill="1"/>
    <xf numFmtId="3" fontId="2" fillId="3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9" fontId="2" fillId="0" borderId="0" xfId="0" applyNumberFormat="1" applyFont="1" applyFill="1"/>
    <xf numFmtId="3" fontId="2" fillId="0" borderId="0" xfId="0" applyNumberFormat="1" applyFont="1" applyFill="1"/>
    <xf numFmtId="9" fontId="2" fillId="3" borderId="0" xfId="0" applyNumberFormat="1" applyFont="1" applyFill="1"/>
    <xf numFmtId="0" fontId="2" fillId="0" borderId="0" xfId="0" quotePrefix="1" applyFont="1" applyFill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/>
    <xf numFmtId="9" fontId="2" fillId="0" borderId="0" xfId="0" applyNumberFormat="1" applyFont="1"/>
    <xf numFmtId="9" fontId="2" fillId="0" borderId="0" xfId="0" applyNumberFormat="1" applyFont="1" applyAlignment="1">
      <alignment horizontal="center"/>
    </xf>
    <xf numFmtId="0" fontId="3" fillId="2" borderId="1" xfId="0" applyFont="1" applyFill="1" applyBorder="1"/>
    <xf numFmtId="0" fontId="2" fillId="4" borderId="0" xfId="0" quotePrefix="1" applyFont="1" applyFill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3" fontId="2" fillId="4" borderId="0" xfId="0" applyNumberFormat="1" applyFont="1" applyFill="1"/>
    <xf numFmtId="0" fontId="2" fillId="0" borderId="0" xfId="0" quotePrefix="1" applyFont="1"/>
    <xf numFmtId="0" fontId="3" fillId="2" borderId="0" xfId="0" applyFont="1" applyFill="1" applyBorder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5" fillId="0" borderId="0" xfId="0" applyFont="1" applyFill="1"/>
    <xf numFmtId="0" fontId="4" fillId="4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Fill="1"/>
    <xf numFmtId="0" fontId="0" fillId="0" borderId="0" xfId="0" applyNumberForma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164" fontId="4" fillId="0" borderId="0" xfId="0" applyNumberFormat="1" applyFont="1" applyFill="1" applyAlignment="1">
      <alignment horizontal="center"/>
    </xf>
    <xf numFmtId="9" fontId="4" fillId="0" borderId="0" xfId="0" applyNumberFormat="1" applyFont="1" applyFill="1"/>
    <xf numFmtId="3" fontId="4" fillId="0" borderId="0" xfId="0" applyNumberFormat="1" applyFont="1" applyFill="1"/>
    <xf numFmtId="14" fontId="2" fillId="0" borderId="0" xfId="0" applyNumberFormat="1" applyFont="1" applyFill="1" applyAlignment="1">
      <alignment horizontal="center"/>
    </xf>
    <xf numFmtId="14" fontId="2" fillId="0" borderId="0" xfId="0" applyNumberFormat="1" applyFont="1" applyFill="1"/>
    <xf numFmtId="9" fontId="5" fillId="0" borderId="0" xfId="0" applyNumberFormat="1" applyFont="1" applyFill="1"/>
    <xf numFmtId="0" fontId="5" fillId="0" borderId="0" xfId="0" applyNumberFormat="1" applyFont="1" applyFill="1"/>
    <xf numFmtId="0" fontId="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textRotation="255"/>
    </xf>
    <xf numFmtId="14" fontId="0" fillId="0" borderId="0" xfId="0" applyNumberFormat="1"/>
    <xf numFmtId="43" fontId="0" fillId="0" borderId="0" xfId="2" applyFont="1"/>
    <xf numFmtId="43" fontId="0" fillId="0" borderId="0" xfId="0" applyNumberFormat="1"/>
    <xf numFmtId="165" fontId="0" fillId="0" borderId="0" xfId="0" applyNumberForma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4" xfId="0" applyFill="1" applyBorder="1"/>
    <xf numFmtId="0" fontId="0" fillId="6" borderId="4" xfId="0" applyFill="1" applyBorder="1"/>
    <xf numFmtId="0" fontId="0" fillId="6" borderId="3" xfId="0" applyFill="1" applyBorder="1" applyAlignment="1">
      <alignment horizontal="right"/>
    </xf>
    <xf numFmtId="0" fontId="0" fillId="6" borderId="2" xfId="0" applyFill="1" applyBorder="1"/>
    <xf numFmtId="0" fontId="0" fillId="6" borderId="0" xfId="0" applyFill="1" applyBorder="1"/>
    <xf numFmtId="0" fontId="0" fillId="0" borderId="0" xfId="0" applyFill="1"/>
    <xf numFmtId="9" fontId="0" fillId="5" borderId="0" xfId="0" applyNumberFormat="1" applyFill="1"/>
    <xf numFmtId="20" fontId="0" fillId="0" borderId="0" xfId="0" applyNumberFormat="1" applyFill="1"/>
    <xf numFmtId="16" fontId="0" fillId="0" borderId="0" xfId="0" applyNumberForma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textRotation="255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Ezres" xfId="2" builtinId="3"/>
    <cellStyle name="Normál" xfId="0" builtinId="0"/>
    <cellStyle name="Százalék" xfId="1" builtinId="5"/>
  </cellStyles>
  <dxfs count="80">
    <dxf>
      <fill>
        <patternFill patternType="solid">
          <fgColor indexed="64"/>
          <bgColor theme="2" tint="-9.9978637043366805E-2"/>
        </patternFill>
      </fill>
    </dxf>
    <dxf>
      <fill>
        <patternFill patternType="solid">
          <fgColor indexed="64"/>
          <bgColor theme="2" tint="-9.9978637043366805E-2"/>
        </patternFill>
      </fill>
    </dxf>
    <dxf>
      <fill>
        <patternFill patternType="solid">
          <fgColor indexed="64"/>
          <bgColor theme="2" tint="-9.9978637043366805E-2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 Narrow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 Narrow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 Narrow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 Narrow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 Narrow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 Narrow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 Narrow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 Narrow"/>
        <scheme val="none"/>
      </font>
      <fill>
        <patternFill patternType="none">
          <fgColor rgb="FF000000"/>
          <bgColor rgb="FFFFFFFF"/>
        </patternFill>
      </fill>
    </dxf>
    <dxf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 Narrow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numFmt numFmtId="13" formatCode="0%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numFmt numFmtId="13" formatCode="0%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 Narrow"/>
        <scheme val="none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4" tint="0.3999755851924192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2" tint="-9.9978637043366805E-2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numFmt numFmtId="13" formatCode="0%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numFmt numFmtId="13" formatCode="0%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numFmt numFmtId="13" formatCode="0%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numFmt numFmtId="164" formatCode="yy/mm/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numFmt numFmtId="164" formatCode="yy/mm/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4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áblázat2" displayName="Táblázat2" ref="A1:S17" totalsRowShown="0" headerRowDxfId="79" dataDxfId="78">
  <tableColumns count="19">
    <tableColumn id="1" name="+" dataDxfId="77"/>
    <tableColumn id="2" name="()" dataDxfId="76"/>
    <tableColumn id="3" name="Megnevezés" dataDxfId="75"/>
    <tableColumn id="14" name="Verzió" dataDxfId="74"/>
    <tableColumn id="4" name="Spec." dataDxfId="73"/>
    <tableColumn id="5" name="Kezdete" dataDxfId="72"/>
    <tableColumn id="6" name="Vége" dataDxfId="71"/>
    <tableColumn id="7" name="Feladat típus" dataDxfId="70"/>
    <tableColumn id="8" name="Irány" dataDxfId="69"/>
    <tableColumn id="9" name="Mennyiség" dataDxfId="68"/>
    <tableColumn id="10" name="M.egys." dataDxfId="67"/>
    <tableColumn id="11" name="Ajánlat állapot" dataDxfId="66"/>
    <tableColumn id="12" name="Ajanlat" dataDxfId="65"/>
    <tableColumn id="13" name="Allokáció" dataDxfId="64"/>
    <tableColumn id="15" name="Teljesítés" dataDxfId="63"/>
    <tableColumn id="17" name="Átvétel" dataDxfId="62"/>
    <tableColumn id="18" name="TIG" dataDxfId="61"/>
    <tableColumn id="19" name="Terv" dataDxfId="60"/>
    <tableColumn id="20" name="Tény" dataDxfId="59"/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1" name="Táblázat1101112" displayName="Táblázat1101112" ref="A18:K23" totalsRowShown="0">
  <autoFilter ref="A18:K23"/>
  <tableColumns count="11">
    <tableColumn id="1" name="SORTÍPUS"/>
    <tableColumn id="3" name="Megnevezés"/>
    <tableColumn id="2" name="FELADATTÉTEL " dataDxfId="0"/>
    <tableColumn id="14" name="Me."/>
    <tableColumn id="4" name="Hétfő"/>
    <tableColumn id="5" name="Kedd"/>
    <tableColumn id="6" name="Szerda"/>
    <tableColumn id="7" name="Csütörtök"/>
    <tableColumn id="8" name="Péntek"/>
    <tableColumn id="9" name="Szombat"/>
    <tableColumn id="10" name="Vasárnap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áblázat1" displayName="Táblázat1" ref="A16:K32" totalsRowShown="0">
  <autoFilter ref="A16:K32"/>
  <tableColumns count="11">
    <tableColumn id="1" name="SORTÍPUS"/>
    <tableColumn id="3" name="Megnevezés"/>
    <tableColumn id="2" name="FELADATTÉTEL " dataDxfId="58"/>
    <tableColumn id="14" name="Me."/>
    <tableColumn id="4" name="Hétfő"/>
    <tableColumn id="5" name="Kedd"/>
    <tableColumn id="6" name="Szerda"/>
    <tableColumn id="7" name="Csütörtök"/>
    <tableColumn id="8" name="Péntek"/>
    <tableColumn id="9" name="Szombat"/>
    <tableColumn id="10" name="Vasárnap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8" name="Táblázat19" displayName="Táblázat19" ref="A40:K45" totalsRowShown="0" headerRowDxfId="57" dataDxfId="56">
  <autoFilter ref="A40:K45"/>
  <tableColumns count="11">
    <tableColumn id="1" name="Sortípus" dataDxfId="55"/>
    <tableColumn id="3" name="NÉV" dataDxfId="54"/>
    <tableColumn id="2" name="FELADATTÉTEL/SPRINT" dataDxfId="53"/>
    <tableColumn id="12" name="M.e" dataDxfId="52"/>
    <tableColumn id="4" name="Hétfő" dataDxfId="51"/>
    <tableColumn id="5" name="Kedd" dataDxfId="50"/>
    <tableColumn id="6" name="Szerda" dataDxfId="49"/>
    <tableColumn id="7" name="Csütörtök" dataDxfId="48"/>
    <tableColumn id="8" name="Péntek" dataDxfId="47"/>
    <tableColumn id="9" name="Szombat" dataDxfId="46"/>
    <tableColumn id="10" name="Vasárnap" dataDxfId="4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2" name="Táblázat1913" displayName="Táblázat1913" ref="B51:G56" totalsRowShown="0" headerRowDxfId="44" dataDxfId="43">
  <autoFilter ref="B51:G56"/>
  <tableColumns count="6">
    <tableColumn id="3" name="Oszlop2" dataDxfId="42"/>
    <tableColumn id="2" name="Oszlop3" dataDxfId="41"/>
    <tableColumn id="12" name="Oszlop4" dataDxfId="40"/>
    <tableColumn id="4" name="Terv" dataDxfId="39"/>
    <tableColumn id="1" name="Tény" dataDxfId="38"/>
    <tableColumn id="5" name="Tény2" dataDxfId="37">
      <calculatedColumnFormula>Táblázat1913[[#This Row],[Tény]]-Táblázat1913[[#This Row],[Terv]]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áblázat2246" displayName="Táblázat2246" ref="A12:O22" totalsRowShown="0" headerRowDxfId="36" dataDxfId="35">
  <tableColumns count="15">
    <tableColumn id="2" name="Projekt" dataDxfId="34"/>
    <tableColumn id="16" name="Feladat" dataDxfId="33"/>
    <tableColumn id="4" name="Tétel" dataDxfId="32"/>
    <tableColumn id="20" name="Időszak kezdete" dataDxfId="31"/>
    <tableColumn id="3" name="Időszak vége" dataDxfId="30"/>
    <tableColumn id="5" name="Határidő" dataDxfId="29"/>
    <tableColumn id="8" name="Mennyiség" dataDxfId="28"/>
    <tableColumn id="9" name="M.egység" dataDxfId="27"/>
    <tableColumn id="10" name="Termék egységár" dataDxfId="26"/>
    <tableColumn id="14" name="Szolg. Egységár" dataDxfId="25"/>
    <tableColumn id="11" name="Deviza" dataDxfId="24"/>
    <tableColumn id="12" name="Érték" dataDxfId="23"/>
    <tableColumn id="13" name="Árfolyam" dataDxfId="22"/>
    <tableColumn id="15" name="Árajánlat érték" dataDxfId="21"/>
    <tableColumn id="1" name="Pénz.terv. Sablon" dataDxfId="20"/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6" name="Táblázat2257" displayName="Táblázat2257" ref="A26:H37" totalsRowShown="0" headerRowDxfId="19" dataDxfId="18">
  <tableColumns count="8">
    <tableColumn id="2" name="Pénzügyi terv sablon" dataDxfId="17"/>
    <tableColumn id="16" name="Teljesítés határidő " dataDxfId="16"/>
    <tableColumn id="4" name="Deviza" dataDxfId="15"/>
    <tableColumn id="1" name="Pénzügyi terv összesen " dataDxfId="14"/>
    <tableColumn id="5" name="Tételek százaléka összesen" dataDxfId="13"/>
    <tableColumn id="9" name="Tételek értéke összesen" dataDxfId="12"/>
    <tableColumn id="3" name="Eltérés százalék" dataDxfId="11"/>
    <tableColumn id="6" name="Eltérés összeg" dataDxfId="10"/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7" name="Táblázat22578" displayName="Táblázat22578" ref="A43:F54" totalsRowShown="0" dataDxfId="9">
  <tableColumns count="6">
    <tableColumn id="2" name="Megnevezés" dataDxfId="8"/>
    <tableColumn id="16" name="Határidő" dataDxfId="7"/>
    <tableColumn id="4" name="Dátum" dataDxfId="6"/>
    <tableColumn id="1" name="Esedékesség dátum" dataDxfId="5"/>
    <tableColumn id="5" name="Százalék" dataDxfId="4"/>
    <tableColumn id="9" name="Összeg" dataDxfId="3"/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9" name="Táblázat110" displayName="Táblázat110" ref="A1:K6" totalsRowShown="0">
  <autoFilter ref="A1:K6"/>
  <tableColumns count="11">
    <tableColumn id="1" name="SORTÍPUS"/>
    <tableColumn id="3" name="Megnevezés"/>
    <tableColumn id="2" name="FELADATTÉTEL " dataDxfId="2"/>
    <tableColumn id="14" name="Me."/>
    <tableColumn id="4" name="Hétfő"/>
    <tableColumn id="5" name="Kedd"/>
    <tableColumn id="6" name="Szerda"/>
    <tableColumn id="7" name="Csütörtök"/>
    <tableColumn id="8" name="Péntek"/>
    <tableColumn id="9" name="Szombat"/>
    <tableColumn id="10" name="Vasárna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0" name="Táblázat11011" displayName="Táblázat11011" ref="A9:K14" totalsRowShown="0">
  <autoFilter ref="A9:K14"/>
  <tableColumns count="11">
    <tableColumn id="1" name="SORTÍPUS"/>
    <tableColumn id="3" name="Megnevezés"/>
    <tableColumn id="2" name="FELADATTÉTEL " dataDxfId="1"/>
    <tableColumn id="14" name="Me."/>
    <tableColumn id="4" name="Hétfő"/>
    <tableColumn id="5" name="Kedd"/>
    <tableColumn id="6" name="Szerda"/>
    <tableColumn id="7" name="Csütörtök"/>
    <tableColumn id="8" name="Péntek"/>
    <tableColumn id="9" name="Szombat"/>
    <tableColumn id="10" name="Vasárna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zoomScaleNormal="100" workbookViewId="0">
      <selection activeCell="N11" sqref="N11"/>
    </sheetView>
  </sheetViews>
  <sheetFormatPr defaultRowHeight="12.75" x14ac:dyDescent="0.2"/>
  <cols>
    <col min="1" max="2" width="3" style="16" customWidth="1"/>
    <col min="3" max="3" width="30" style="1" customWidth="1"/>
    <col min="4" max="4" width="5.5703125" style="1" bestFit="1" customWidth="1"/>
    <col min="5" max="5" width="8" style="16" customWidth="1"/>
    <col min="6" max="6" width="10" style="17" customWidth="1"/>
    <col min="7" max="7" width="8.42578125" style="17" customWidth="1"/>
    <col min="8" max="8" width="17.140625" style="1" customWidth="1"/>
    <col min="9" max="9" width="7.140625" style="16" customWidth="1"/>
    <col min="10" max="10" width="9.140625" style="1" bestFit="1" customWidth="1"/>
    <col min="11" max="11" width="6.7109375" style="16" bestFit="1" customWidth="1"/>
    <col min="12" max="12" width="20.140625" style="1" bestFit="1" customWidth="1"/>
    <col min="13" max="13" width="6.140625" style="16" bestFit="1" customWidth="1"/>
    <col min="14" max="14" width="6.7109375" style="1" customWidth="1"/>
    <col min="15" max="15" width="5.85546875" style="1" customWidth="1"/>
    <col min="16" max="16" width="7.28515625" style="1" bestFit="1" customWidth="1"/>
    <col min="17" max="17" width="4.140625" style="16" bestFit="1" customWidth="1"/>
    <col min="18" max="18" width="9.28515625" style="18" bestFit="1" customWidth="1"/>
    <col min="19" max="19" width="10.5703125" style="18" customWidth="1"/>
    <col min="20" max="16384" width="9.140625" style="1"/>
  </cols>
  <sheetData>
    <row r="1" spans="1:19" x14ac:dyDescent="0.2">
      <c r="A1" s="22" t="s">
        <v>23</v>
      </c>
      <c r="B1" s="22" t="s">
        <v>24</v>
      </c>
      <c r="C1" s="23" t="s">
        <v>2</v>
      </c>
      <c r="D1" s="23" t="s">
        <v>58</v>
      </c>
      <c r="E1" s="24" t="s">
        <v>25</v>
      </c>
      <c r="F1" s="25" t="s">
        <v>6</v>
      </c>
      <c r="G1" s="25" t="s">
        <v>5</v>
      </c>
      <c r="H1" s="23" t="s">
        <v>8</v>
      </c>
      <c r="I1" s="24" t="s">
        <v>9</v>
      </c>
      <c r="J1" s="23" t="s">
        <v>1</v>
      </c>
      <c r="K1" s="24" t="s">
        <v>46</v>
      </c>
      <c r="L1" s="23" t="s">
        <v>12</v>
      </c>
      <c r="M1" s="24" t="s">
        <v>22</v>
      </c>
      <c r="N1" s="23" t="s">
        <v>7</v>
      </c>
      <c r="O1" s="23" t="s">
        <v>4</v>
      </c>
      <c r="P1" s="23" t="s">
        <v>3</v>
      </c>
      <c r="Q1" s="24" t="s">
        <v>21</v>
      </c>
      <c r="R1" s="26" t="s">
        <v>42</v>
      </c>
      <c r="S1" s="26" t="s">
        <v>43</v>
      </c>
    </row>
    <row r="2" spans="1:19" x14ac:dyDescent="0.2">
      <c r="A2" s="2" t="s">
        <v>23</v>
      </c>
      <c r="B2" s="3"/>
      <c r="C2" s="4" t="s">
        <v>26</v>
      </c>
      <c r="D2" s="4"/>
      <c r="E2" s="3"/>
      <c r="F2" s="5">
        <v>42318</v>
      </c>
      <c r="G2" s="5">
        <v>42384</v>
      </c>
      <c r="H2" s="4" t="s">
        <v>27</v>
      </c>
      <c r="I2" s="3"/>
      <c r="J2" s="4"/>
      <c r="K2" s="3"/>
      <c r="L2" s="4"/>
      <c r="M2" s="3"/>
      <c r="N2" s="6">
        <f>3/23</f>
        <v>0.13043478260869565</v>
      </c>
      <c r="O2" s="4"/>
      <c r="P2" s="4"/>
      <c r="Q2" s="3"/>
      <c r="R2" s="7">
        <v>0</v>
      </c>
      <c r="S2" s="7"/>
    </row>
    <row r="3" spans="1:19" x14ac:dyDescent="0.2">
      <c r="A3" s="8"/>
      <c r="B3" s="8"/>
      <c r="C3" s="9" t="s">
        <v>32</v>
      </c>
      <c r="D3" s="9"/>
      <c r="E3" s="8" t="s">
        <v>47</v>
      </c>
      <c r="F3" s="10"/>
      <c r="G3" s="10"/>
      <c r="H3" s="9" t="s">
        <v>15</v>
      </c>
      <c r="I3" s="8" t="s">
        <v>19</v>
      </c>
      <c r="J3" s="9">
        <v>1</v>
      </c>
      <c r="K3" s="8" t="s">
        <v>41</v>
      </c>
      <c r="L3" s="9"/>
      <c r="M3" s="8"/>
      <c r="N3" s="11">
        <v>1</v>
      </c>
      <c r="O3" s="11">
        <v>0</v>
      </c>
      <c r="P3" s="11">
        <v>0</v>
      </c>
      <c r="Q3" s="8" t="s">
        <v>47</v>
      </c>
      <c r="R3" s="12">
        <v>23000000</v>
      </c>
      <c r="S3" s="12"/>
    </row>
    <row r="4" spans="1:19" x14ac:dyDescent="0.2">
      <c r="A4" s="8"/>
      <c r="B4" s="8"/>
      <c r="C4" s="9" t="s">
        <v>33</v>
      </c>
      <c r="D4" s="9"/>
      <c r="E4" s="8"/>
      <c r="F4" s="10"/>
      <c r="G4" s="10"/>
      <c r="H4" s="9" t="s">
        <v>14</v>
      </c>
      <c r="I4" s="8" t="s">
        <v>10</v>
      </c>
      <c r="J4" s="9">
        <v>50</v>
      </c>
      <c r="K4" s="8" t="s">
        <v>11</v>
      </c>
      <c r="L4" s="9"/>
      <c r="M4" s="8"/>
      <c r="N4" s="11">
        <v>0.2</v>
      </c>
      <c r="O4" s="11">
        <v>0</v>
      </c>
      <c r="P4" s="11"/>
      <c r="Q4" s="8" t="s">
        <v>47</v>
      </c>
      <c r="R4" s="12">
        <v>-10000000</v>
      </c>
      <c r="S4" s="12"/>
    </row>
    <row r="5" spans="1:19" x14ac:dyDescent="0.2">
      <c r="A5" s="8"/>
      <c r="B5" s="8"/>
      <c r="C5" s="9" t="s">
        <v>34</v>
      </c>
      <c r="D5" s="9"/>
      <c r="E5" s="8"/>
      <c r="F5" s="10"/>
      <c r="G5" s="10"/>
      <c r="H5" s="9" t="s">
        <v>14</v>
      </c>
      <c r="I5" s="8" t="s">
        <v>10</v>
      </c>
      <c r="J5" s="9">
        <v>100</v>
      </c>
      <c r="K5" s="8" t="s">
        <v>11</v>
      </c>
      <c r="L5" s="9" t="s">
        <v>44</v>
      </c>
      <c r="M5" s="8"/>
      <c r="N5" s="11">
        <v>0.2</v>
      </c>
      <c r="O5" s="11">
        <v>0</v>
      </c>
      <c r="P5" s="9"/>
      <c r="Q5" s="8" t="s">
        <v>47</v>
      </c>
      <c r="R5" s="12">
        <v>-10000000</v>
      </c>
      <c r="S5" s="12"/>
    </row>
    <row r="6" spans="1:19" x14ac:dyDescent="0.2">
      <c r="A6" s="8"/>
      <c r="B6" s="8"/>
      <c r="C6" s="9" t="s">
        <v>35</v>
      </c>
      <c r="D6" s="9"/>
      <c r="E6" s="8"/>
      <c r="F6" s="10"/>
      <c r="G6" s="10"/>
      <c r="H6" s="9" t="s">
        <v>15</v>
      </c>
      <c r="I6" s="8" t="s">
        <v>10</v>
      </c>
      <c r="J6" s="9">
        <v>1</v>
      </c>
      <c r="K6" s="8"/>
      <c r="L6" s="9"/>
      <c r="M6" s="8"/>
      <c r="N6" s="11">
        <v>1</v>
      </c>
      <c r="O6" s="11">
        <v>0</v>
      </c>
      <c r="P6" s="9"/>
      <c r="Q6" s="8" t="s">
        <v>47</v>
      </c>
      <c r="R6" s="12">
        <v>-3000000</v>
      </c>
      <c r="S6" s="12"/>
    </row>
    <row r="7" spans="1:19" x14ac:dyDescent="0.2">
      <c r="A7" s="2" t="s">
        <v>23</v>
      </c>
      <c r="B7" s="3"/>
      <c r="C7" s="4" t="s">
        <v>28</v>
      </c>
      <c r="D7" s="4"/>
      <c r="E7" s="3"/>
      <c r="F7" s="5">
        <v>42318</v>
      </c>
      <c r="G7" s="5">
        <v>42384</v>
      </c>
      <c r="H7" s="4" t="s">
        <v>36</v>
      </c>
      <c r="I7" s="3"/>
      <c r="J7" s="4"/>
      <c r="K7" s="3"/>
      <c r="L7" s="4"/>
      <c r="M7" s="3"/>
      <c r="N7" s="13">
        <v>1</v>
      </c>
      <c r="O7" s="4"/>
      <c r="P7" s="4"/>
      <c r="Q7" s="3"/>
      <c r="R7" s="7">
        <v>0</v>
      </c>
      <c r="S7" s="7"/>
    </row>
    <row r="8" spans="1:19" x14ac:dyDescent="0.2">
      <c r="A8" s="14"/>
      <c r="B8" s="8"/>
      <c r="C8" s="9" t="s">
        <v>38</v>
      </c>
      <c r="D8" s="9"/>
      <c r="E8" s="8" t="s">
        <v>47</v>
      </c>
      <c r="F8" s="10"/>
      <c r="G8" s="10"/>
      <c r="H8" s="9" t="s">
        <v>16</v>
      </c>
      <c r="I8" s="8" t="s">
        <v>19</v>
      </c>
      <c r="J8" s="9">
        <v>1</v>
      </c>
      <c r="K8" s="8" t="s">
        <v>41</v>
      </c>
      <c r="L8" s="9" t="s">
        <v>51</v>
      </c>
      <c r="M8" s="8" t="s">
        <v>47</v>
      </c>
      <c r="N8" s="11">
        <v>1</v>
      </c>
      <c r="O8" s="11">
        <v>0</v>
      </c>
      <c r="P8" s="11">
        <v>0</v>
      </c>
      <c r="Q8" s="8" t="s">
        <v>47</v>
      </c>
      <c r="R8" s="12">
        <v>2000000</v>
      </c>
      <c r="S8" s="12"/>
    </row>
    <row r="9" spans="1:19" x14ac:dyDescent="0.2">
      <c r="A9" s="8"/>
      <c r="B9" s="8"/>
      <c r="C9" s="9" t="s">
        <v>36</v>
      </c>
      <c r="D9" s="9"/>
      <c r="E9" s="8"/>
      <c r="F9" s="10"/>
      <c r="G9" s="10"/>
      <c r="H9" s="9" t="s">
        <v>17</v>
      </c>
      <c r="I9" s="8" t="s">
        <v>29</v>
      </c>
      <c r="J9" s="9"/>
      <c r="K9" s="8"/>
      <c r="L9" s="9" t="s">
        <v>44</v>
      </c>
      <c r="M9" s="8" t="s">
        <v>47</v>
      </c>
      <c r="N9" s="11">
        <v>1</v>
      </c>
      <c r="O9" s="11">
        <v>0</v>
      </c>
      <c r="P9" s="11">
        <v>0</v>
      </c>
      <c r="Q9" s="8" t="s">
        <v>47</v>
      </c>
      <c r="R9" s="12">
        <v>-1500000</v>
      </c>
      <c r="S9" s="12"/>
    </row>
    <row r="10" spans="1:19" x14ac:dyDescent="0.2">
      <c r="A10" s="36"/>
      <c r="B10" s="36"/>
      <c r="C10" s="37" t="s">
        <v>15</v>
      </c>
      <c r="D10" s="37"/>
      <c r="E10" s="36"/>
      <c r="F10" s="38"/>
      <c r="G10" s="38"/>
      <c r="H10" s="37" t="s">
        <v>15</v>
      </c>
      <c r="I10" s="36" t="s">
        <v>10</v>
      </c>
      <c r="J10" s="37"/>
      <c r="K10" s="36"/>
      <c r="L10" s="37"/>
      <c r="M10" s="36"/>
      <c r="N10" s="39"/>
      <c r="O10" s="39"/>
      <c r="P10" s="39"/>
      <c r="Q10" s="36"/>
      <c r="R10" s="40"/>
      <c r="S10" s="40"/>
    </row>
    <row r="11" spans="1:19" x14ac:dyDescent="0.2">
      <c r="A11" s="36"/>
      <c r="B11" s="36"/>
      <c r="C11" s="37" t="s">
        <v>61</v>
      </c>
      <c r="D11" s="37"/>
      <c r="E11" s="36"/>
      <c r="F11" s="38"/>
      <c r="G11" s="38"/>
      <c r="H11" s="9" t="s">
        <v>14</v>
      </c>
      <c r="I11" s="36" t="s">
        <v>10</v>
      </c>
      <c r="J11" s="37"/>
      <c r="K11" s="36"/>
      <c r="L11" s="37"/>
      <c r="M11" s="36"/>
      <c r="N11" s="39"/>
      <c r="O11" s="39"/>
      <c r="P11" s="39"/>
      <c r="Q11" s="36"/>
      <c r="R11" s="40"/>
      <c r="S11" s="40"/>
    </row>
    <row r="12" spans="1:19" x14ac:dyDescent="0.2">
      <c r="A12" s="8"/>
      <c r="B12" s="8"/>
      <c r="C12" s="9" t="s">
        <v>37</v>
      </c>
      <c r="D12" s="9"/>
      <c r="E12" s="8"/>
      <c r="F12" s="10"/>
      <c r="G12" s="10"/>
      <c r="H12" s="9" t="s">
        <v>17</v>
      </c>
      <c r="I12" s="8" t="s">
        <v>29</v>
      </c>
      <c r="J12" s="9"/>
      <c r="K12" s="8"/>
      <c r="L12" s="9" t="s">
        <v>45</v>
      </c>
      <c r="M12" s="8" t="s">
        <v>47</v>
      </c>
      <c r="N12" s="11">
        <v>1</v>
      </c>
      <c r="O12" s="11">
        <v>0</v>
      </c>
      <c r="P12" s="11">
        <v>0</v>
      </c>
      <c r="Q12" s="8" t="s">
        <v>47</v>
      </c>
      <c r="R12" s="12">
        <v>-500000</v>
      </c>
      <c r="S12" s="12"/>
    </row>
    <row r="13" spans="1:19" x14ac:dyDescent="0.2">
      <c r="A13" s="2" t="s">
        <v>23</v>
      </c>
      <c r="B13" s="3"/>
      <c r="C13" s="4" t="s">
        <v>30</v>
      </c>
      <c r="D13" s="4"/>
      <c r="E13" s="3"/>
      <c r="F13" s="5">
        <v>42318</v>
      </c>
      <c r="G13" s="5">
        <v>42384</v>
      </c>
      <c r="H13" s="4" t="s">
        <v>0</v>
      </c>
      <c r="I13" s="3"/>
      <c r="J13" s="4"/>
      <c r="K13" s="3"/>
      <c r="L13" s="4"/>
      <c r="M13" s="3"/>
      <c r="N13" s="6">
        <f>25/30</f>
        <v>0.83333333333333337</v>
      </c>
      <c r="O13" s="4"/>
      <c r="P13" s="4"/>
      <c r="Q13" s="3"/>
      <c r="R13" s="7">
        <v>5000000</v>
      </c>
      <c r="S13" s="7"/>
    </row>
    <row r="14" spans="1:19" x14ac:dyDescent="0.2">
      <c r="A14" s="14"/>
      <c r="B14" s="8"/>
      <c r="C14" s="9" t="s">
        <v>39</v>
      </c>
      <c r="D14" s="9"/>
      <c r="E14" s="8"/>
      <c r="F14" s="10"/>
      <c r="G14" s="10"/>
      <c r="H14" s="9" t="s">
        <v>18</v>
      </c>
      <c r="I14" s="8" t="s">
        <v>31</v>
      </c>
      <c r="J14" s="9"/>
      <c r="K14" s="8"/>
      <c r="L14" s="9" t="s">
        <v>48</v>
      </c>
      <c r="M14" s="8"/>
      <c r="N14" s="11">
        <v>1</v>
      </c>
      <c r="O14" s="11">
        <v>0</v>
      </c>
      <c r="P14" s="11">
        <v>0</v>
      </c>
      <c r="Q14" s="8" t="s">
        <v>47</v>
      </c>
      <c r="R14" s="12">
        <v>30000000</v>
      </c>
      <c r="S14" s="12"/>
    </row>
    <row r="15" spans="1:19" x14ac:dyDescent="0.2">
      <c r="A15" s="14"/>
      <c r="B15" s="8"/>
      <c r="C15" s="9" t="s">
        <v>40</v>
      </c>
      <c r="D15" s="9"/>
      <c r="E15" s="8"/>
      <c r="F15" s="10"/>
      <c r="G15" s="10"/>
      <c r="H15" s="9" t="s">
        <v>18</v>
      </c>
      <c r="I15" s="8" t="s">
        <v>31</v>
      </c>
      <c r="J15" s="9"/>
      <c r="K15" s="8"/>
      <c r="L15" s="9" t="s">
        <v>48</v>
      </c>
      <c r="M15" s="8"/>
      <c r="N15" s="11">
        <v>1</v>
      </c>
      <c r="O15" s="11">
        <v>0</v>
      </c>
      <c r="P15" s="11">
        <v>0</v>
      </c>
      <c r="Q15" s="8" t="s">
        <v>47</v>
      </c>
      <c r="R15" s="12">
        <v>0</v>
      </c>
      <c r="S15" s="12"/>
    </row>
    <row r="16" spans="1:19" x14ac:dyDescent="0.2">
      <c r="A16" s="14"/>
      <c r="B16" s="8"/>
      <c r="C16" s="9" t="s">
        <v>38</v>
      </c>
      <c r="D16" s="9"/>
      <c r="E16" s="8" t="s">
        <v>47</v>
      </c>
      <c r="F16" s="10"/>
      <c r="G16" s="10"/>
      <c r="H16" s="9" t="s">
        <v>15</v>
      </c>
      <c r="I16" s="8" t="s">
        <v>10</v>
      </c>
      <c r="J16" s="9">
        <v>1</v>
      </c>
      <c r="K16" s="8" t="s">
        <v>41</v>
      </c>
      <c r="L16" s="9" t="s">
        <v>51</v>
      </c>
      <c r="M16" s="8" t="s">
        <v>47</v>
      </c>
      <c r="N16" s="11">
        <v>0.5</v>
      </c>
      <c r="O16" s="11">
        <v>0.2</v>
      </c>
      <c r="P16" s="11">
        <v>0.1</v>
      </c>
      <c r="Q16" s="8" t="s">
        <v>47</v>
      </c>
      <c r="R16" s="12">
        <f>-2000000</f>
        <v>-2000000</v>
      </c>
      <c r="S16" s="12"/>
    </row>
    <row r="17" spans="1:19" x14ac:dyDescent="0.2">
      <c r="A17" s="14"/>
      <c r="B17" s="8"/>
      <c r="C17" s="9" t="s">
        <v>32</v>
      </c>
      <c r="D17" s="9"/>
      <c r="E17" s="8" t="s">
        <v>47</v>
      </c>
      <c r="F17" s="10"/>
      <c r="G17" s="10"/>
      <c r="H17" s="9" t="s">
        <v>15</v>
      </c>
      <c r="I17" s="8" t="s">
        <v>10</v>
      </c>
      <c r="J17" s="9">
        <v>1</v>
      </c>
      <c r="K17" s="8" t="s">
        <v>41</v>
      </c>
      <c r="L17" s="9"/>
      <c r="M17" s="8"/>
      <c r="N17" s="11">
        <v>1</v>
      </c>
      <c r="O17" s="11">
        <v>0</v>
      </c>
      <c r="P17" s="11">
        <v>0</v>
      </c>
      <c r="Q17" s="8" t="s">
        <v>47</v>
      </c>
      <c r="R17" s="12">
        <f>-23000000</f>
        <v>-23000000</v>
      </c>
      <c r="S17" s="12"/>
    </row>
    <row r="18" spans="1:19" x14ac:dyDescent="0.2">
      <c r="A18" s="15"/>
    </row>
    <row r="19" spans="1:19" x14ac:dyDescent="0.2">
      <c r="A19" s="15"/>
    </row>
    <row r="20" spans="1:19" x14ac:dyDescent="0.2">
      <c r="A20" s="15" t="s">
        <v>23</v>
      </c>
      <c r="C20" s="1" t="s">
        <v>53</v>
      </c>
      <c r="E20" s="15" t="s">
        <v>54</v>
      </c>
      <c r="F20" s="17" t="s">
        <v>6</v>
      </c>
      <c r="G20" s="17" t="s">
        <v>5</v>
      </c>
      <c r="H20" s="1" t="s">
        <v>55</v>
      </c>
      <c r="I20" s="15" t="s">
        <v>54</v>
      </c>
      <c r="J20" s="27" t="s">
        <v>54</v>
      </c>
      <c r="K20" s="15" t="s">
        <v>54</v>
      </c>
      <c r="L20" s="27" t="s">
        <v>54</v>
      </c>
      <c r="M20" s="15" t="s">
        <v>54</v>
      </c>
      <c r="N20" s="1" t="s">
        <v>56</v>
      </c>
      <c r="O20" s="1" t="s">
        <v>56</v>
      </c>
      <c r="P20" s="1" t="s">
        <v>56</v>
      </c>
      <c r="R20" s="18" t="s">
        <v>56</v>
      </c>
      <c r="S20" s="18" t="s">
        <v>56</v>
      </c>
    </row>
    <row r="22" spans="1:19" x14ac:dyDescent="0.2">
      <c r="N22" s="19"/>
      <c r="O22" s="19"/>
      <c r="P22" s="19"/>
      <c r="Q22" s="20"/>
    </row>
    <row r="23" spans="1:19" x14ac:dyDescent="0.2">
      <c r="N23" s="19"/>
      <c r="O23" s="19"/>
      <c r="P23" s="19"/>
      <c r="Q23" s="20"/>
    </row>
    <row r="24" spans="1:19" x14ac:dyDescent="0.2">
      <c r="N24" s="19"/>
      <c r="O24" s="19"/>
      <c r="P24" s="19"/>
      <c r="Q24" s="20"/>
    </row>
    <row r="25" spans="1:19" x14ac:dyDescent="0.2">
      <c r="C25" s="1" t="s">
        <v>52</v>
      </c>
    </row>
    <row r="26" spans="1:19" hidden="1" x14ac:dyDescent="0.2">
      <c r="C26" s="21" t="s">
        <v>13</v>
      </c>
      <c r="D26" s="28"/>
    </row>
    <row r="27" spans="1:19" hidden="1" x14ac:dyDescent="0.2">
      <c r="C27" s="21" t="s">
        <v>7</v>
      </c>
      <c r="D27" s="28"/>
    </row>
    <row r="28" spans="1:19" hidden="1" x14ac:dyDescent="0.2">
      <c r="C28" s="21" t="s">
        <v>49</v>
      </c>
      <c r="D28" s="28"/>
    </row>
    <row r="29" spans="1:19" hidden="1" x14ac:dyDescent="0.2">
      <c r="C29" s="21" t="s">
        <v>50</v>
      </c>
      <c r="D29" s="28"/>
    </row>
    <row r="30" spans="1:19" hidden="1" x14ac:dyDescent="0.2">
      <c r="C30" s="21" t="s">
        <v>20</v>
      </c>
      <c r="D30" s="2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tabSelected="1" topLeftCell="A10" zoomScaleNormal="100" workbookViewId="0">
      <selection activeCell="A28" sqref="A28"/>
    </sheetView>
  </sheetViews>
  <sheetFormatPr defaultRowHeight="12.75" x14ac:dyDescent="0.2"/>
  <cols>
    <col min="1" max="1" width="13.85546875" customWidth="1"/>
    <col min="2" max="2" width="23" bestFit="1" customWidth="1"/>
    <col min="3" max="3" width="38.42578125" customWidth="1"/>
    <col min="4" max="4" width="8" customWidth="1"/>
    <col min="5" max="5" width="7" customWidth="1"/>
    <col min="6" max="21" width="5.5703125" customWidth="1"/>
  </cols>
  <sheetData>
    <row r="1" spans="1:11" x14ac:dyDescent="0.2">
      <c r="A1" t="s">
        <v>244</v>
      </c>
    </row>
    <row r="2" spans="1:11" x14ac:dyDescent="0.2">
      <c r="C2" t="s">
        <v>182</v>
      </c>
    </row>
    <row r="3" spans="1:11" x14ac:dyDescent="0.2">
      <c r="A3" s="60" t="s">
        <v>63</v>
      </c>
      <c r="B3" s="61"/>
      <c r="C3" s="61" t="s">
        <v>144</v>
      </c>
    </row>
    <row r="4" spans="1:11" x14ac:dyDescent="0.2">
      <c r="A4" s="60" t="s">
        <v>64</v>
      </c>
      <c r="B4" s="61"/>
      <c r="C4" s="61" t="s">
        <v>145</v>
      </c>
    </row>
    <row r="5" spans="1:11" x14ac:dyDescent="0.2">
      <c r="A5" s="60" t="s">
        <v>146</v>
      </c>
      <c r="B5" s="61"/>
      <c r="C5" s="61"/>
    </row>
    <row r="6" spans="1:11" x14ac:dyDescent="0.2">
      <c r="A6" s="60" t="s">
        <v>147</v>
      </c>
      <c r="B6" s="61"/>
      <c r="C6" s="61"/>
    </row>
    <row r="7" spans="1:11" x14ac:dyDescent="0.2">
      <c r="A7" s="60" t="s">
        <v>148</v>
      </c>
      <c r="B7" s="61"/>
      <c r="C7" s="61" t="s">
        <v>149</v>
      </c>
    </row>
    <row r="8" spans="1:11" ht="5.25" customHeight="1" x14ac:dyDescent="0.2"/>
    <row r="9" spans="1:11" x14ac:dyDescent="0.2">
      <c r="A9" s="62" t="s">
        <v>150</v>
      </c>
      <c r="B9" s="63"/>
      <c r="C9" s="63" t="s">
        <v>151</v>
      </c>
    </row>
    <row r="10" spans="1:11" x14ac:dyDescent="0.2">
      <c r="A10" s="62" t="s">
        <v>150</v>
      </c>
      <c r="B10" s="63"/>
      <c r="C10" s="63" t="s">
        <v>153</v>
      </c>
    </row>
    <row r="11" spans="1:11" x14ac:dyDescent="0.2">
      <c r="A11" s="62" t="s">
        <v>150</v>
      </c>
      <c r="B11" s="63"/>
      <c r="C11" s="63" t="s">
        <v>154</v>
      </c>
    </row>
    <row r="12" spans="1:11" x14ac:dyDescent="0.2">
      <c r="A12" s="62" t="s">
        <v>150</v>
      </c>
      <c r="B12" s="63"/>
      <c r="C12" s="63" t="s">
        <v>155</v>
      </c>
    </row>
    <row r="13" spans="1:11" x14ac:dyDescent="0.2">
      <c r="A13" s="62" t="s">
        <v>150</v>
      </c>
      <c r="B13" s="63"/>
      <c r="C13" s="63" t="s">
        <v>152</v>
      </c>
    </row>
    <row r="14" spans="1:11" ht="7.5" customHeight="1" x14ac:dyDescent="0.2"/>
    <row r="15" spans="1:11" x14ac:dyDescent="0.2">
      <c r="A15" s="55" t="s">
        <v>186</v>
      </c>
      <c r="B15" s="64" t="s">
        <v>183</v>
      </c>
      <c r="C15" s="55" t="s">
        <v>184</v>
      </c>
      <c r="D15" s="55" t="s">
        <v>185</v>
      </c>
    </row>
    <row r="16" spans="1:11" x14ac:dyDescent="0.2">
      <c r="A16" t="s">
        <v>156</v>
      </c>
      <c r="B16" t="s">
        <v>2</v>
      </c>
      <c r="C16" t="s">
        <v>188</v>
      </c>
      <c r="D16" t="s">
        <v>164</v>
      </c>
      <c r="E16" t="s">
        <v>157</v>
      </c>
      <c r="F16" t="s">
        <v>158</v>
      </c>
      <c r="G16" t="s">
        <v>159</v>
      </c>
      <c r="H16" t="s">
        <v>160</v>
      </c>
      <c r="I16" t="s">
        <v>161</v>
      </c>
      <c r="J16" t="s">
        <v>162</v>
      </c>
      <c r="K16" t="s">
        <v>163</v>
      </c>
    </row>
    <row r="17" spans="1:11" x14ac:dyDescent="0.2">
      <c r="A17" s="54" t="s">
        <v>276</v>
      </c>
      <c r="B17" s="54"/>
      <c r="C17" s="54" t="s">
        <v>246</v>
      </c>
      <c r="D17" s="54"/>
      <c r="E17" s="54"/>
      <c r="F17" s="54"/>
      <c r="G17" s="54"/>
      <c r="H17" s="54"/>
      <c r="I17" s="66"/>
      <c r="J17" s="54"/>
      <c r="K17" s="66">
        <v>0.1</v>
      </c>
    </row>
    <row r="18" spans="1:11" x14ac:dyDescent="0.2">
      <c r="A18" s="57" t="s">
        <v>277</v>
      </c>
      <c r="B18" s="57" t="s">
        <v>247</v>
      </c>
      <c r="C18" s="57" t="s">
        <v>141</v>
      </c>
      <c r="D18" s="57" t="s">
        <v>143</v>
      </c>
      <c r="E18" s="57"/>
      <c r="F18" s="57"/>
      <c r="G18" s="57"/>
      <c r="H18" s="57"/>
      <c r="I18" s="57">
        <v>1</v>
      </c>
      <c r="J18" s="57"/>
      <c r="K18" s="57"/>
    </row>
    <row r="19" spans="1:11" x14ac:dyDescent="0.2">
      <c r="A19" s="57"/>
      <c r="B19" s="57" t="s">
        <v>248</v>
      </c>
      <c r="C19" s="57" t="s">
        <v>141</v>
      </c>
      <c r="D19" s="57" t="s">
        <v>168</v>
      </c>
      <c r="E19" s="57"/>
      <c r="F19" s="57"/>
      <c r="G19" s="57"/>
      <c r="H19" s="57"/>
      <c r="I19" s="57">
        <v>0</v>
      </c>
      <c r="J19" s="57"/>
      <c r="K19" s="57"/>
    </row>
    <row r="20" spans="1:11" x14ac:dyDescent="0.2">
      <c r="A20" s="57"/>
      <c r="B20" s="57" t="s">
        <v>249</v>
      </c>
      <c r="C20" s="57" t="s">
        <v>141</v>
      </c>
      <c r="D20" s="57" t="s">
        <v>168</v>
      </c>
      <c r="E20" s="57"/>
      <c r="F20" s="57"/>
      <c r="G20" s="57"/>
      <c r="H20" s="57"/>
      <c r="I20" s="57">
        <v>0</v>
      </c>
      <c r="J20" s="57"/>
      <c r="K20" s="57"/>
    </row>
    <row r="21" spans="1:11" x14ac:dyDescent="0.2">
      <c r="A21" s="58" t="s">
        <v>165</v>
      </c>
      <c r="B21" s="58" t="s">
        <v>169</v>
      </c>
      <c r="C21" s="58" t="s">
        <v>188</v>
      </c>
      <c r="D21" s="58" t="s">
        <v>11</v>
      </c>
      <c r="E21" s="58">
        <v>2</v>
      </c>
      <c r="F21" s="58">
        <v>2</v>
      </c>
      <c r="G21" s="58">
        <v>2</v>
      </c>
      <c r="H21" s="58">
        <v>2</v>
      </c>
      <c r="I21" s="58">
        <v>0</v>
      </c>
      <c r="J21" s="58"/>
      <c r="K21" s="58"/>
    </row>
    <row r="22" spans="1:11" x14ac:dyDescent="0.2">
      <c r="A22" s="58"/>
      <c r="B22" s="58" t="s">
        <v>170</v>
      </c>
      <c r="C22" s="58" t="s">
        <v>188</v>
      </c>
      <c r="D22" s="58" t="s">
        <v>11</v>
      </c>
      <c r="E22" s="58">
        <v>8</v>
      </c>
      <c r="F22" s="58">
        <v>8</v>
      </c>
      <c r="G22" s="58"/>
      <c r="H22" s="58"/>
      <c r="I22" s="58"/>
      <c r="J22" s="58"/>
      <c r="K22" s="58"/>
    </row>
    <row r="23" spans="1:11" x14ac:dyDescent="0.2">
      <c r="A23" s="59" t="s">
        <v>278</v>
      </c>
      <c r="B23" s="59" t="s">
        <v>171</v>
      </c>
      <c r="C23" s="59" t="s">
        <v>188</v>
      </c>
      <c r="D23" s="59" t="s">
        <v>11</v>
      </c>
      <c r="E23" s="59">
        <v>6</v>
      </c>
      <c r="F23" s="59"/>
      <c r="G23" s="59">
        <v>6</v>
      </c>
      <c r="H23" s="59"/>
      <c r="I23" s="59"/>
      <c r="J23" s="59"/>
      <c r="K23" s="59"/>
    </row>
    <row r="24" spans="1:11" x14ac:dyDescent="0.2">
      <c r="A24" s="59"/>
      <c r="B24" s="59" t="s">
        <v>172</v>
      </c>
      <c r="C24" s="59" t="s">
        <v>188</v>
      </c>
      <c r="D24" s="59" t="s">
        <v>11</v>
      </c>
      <c r="E24" s="59">
        <v>6</v>
      </c>
      <c r="F24" s="59"/>
      <c r="G24" s="59">
        <v>6</v>
      </c>
      <c r="H24" s="59"/>
      <c r="I24" s="59"/>
      <c r="J24" s="59"/>
      <c r="K24" s="59"/>
    </row>
    <row r="25" spans="1:11" x14ac:dyDescent="0.2">
      <c r="A25" s="56" t="s">
        <v>257</v>
      </c>
      <c r="B25" s="56" t="s">
        <v>173</v>
      </c>
      <c r="C25" s="56" t="s">
        <v>188</v>
      </c>
      <c r="D25" s="56" t="s">
        <v>180</v>
      </c>
      <c r="E25" s="56"/>
      <c r="F25" s="56"/>
      <c r="G25" s="56">
        <v>2</v>
      </c>
      <c r="H25" s="56"/>
      <c r="I25" s="56"/>
      <c r="J25" s="56"/>
      <c r="K25" s="56"/>
    </row>
    <row r="26" spans="1:11" x14ac:dyDescent="0.2">
      <c r="A26" s="56"/>
      <c r="B26" s="56" t="s">
        <v>174</v>
      </c>
      <c r="C26" s="56" t="s">
        <v>188</v>
      </c>
      <c r="D26" s="56" t="s">
        <v>181</v>
      </c>
      <c r="E26" s="56">
        <v>12</v>
      </c>
      <c r="F26" s="56"/>
      <c r="G26" s="56"/>
      <c r="H26" s="56"/>
      <c r="I26" s="56"/>
      <c r="J26" s="56"/>
      <c r="K26" s="56"/>
    </row>
    <row r="27" spans="1:11" x14ac:dyDescent="0.2">
      <c r="A27" s="56"/>
      <c r="B27" s="56" t="s">
        <v>175</v>
      </c>
      <c r="C27" s="56" t="s">
        <v>188</v>
      </c>
      <c r="D27" s="56" t="s">
        <v>181</v>
      </c>
      <c r="E27" s="56">
        <v>36</v>
      </c>
      <c r="F27" s="56"/>
      <c r="G27" s="56"/>
      <c r="H27" s="56"/>
      <c r="I27" s="56"/>
      <c r="J27" s="56"/>
      <c r="K27" s="56"/>
    </row>
    <row r="28" spans="1:11" x14ac:dyDescent="0.2">
      <c r="A28" s="55" t="s">
        <v>279</v>
      </c>
      <c r="B28" s="55" t="s">
        <v>200</v>
      </c>
      <c r="C28" s="55" t="s">
        <v>141</v>
      </c>
      <c r="D28" s="55" t="s">
        <v>143</v>
      </c>
      <c r="E28" s="55">
        <v>1</v>
      </c>
      <c r="F28" s="55"/>
      <c r="G28" s="55"/>
      <c r="H28" s="55"/>
      <c r="I28" s="55"/>
      <c r="J28" s="55"/>
      <c r="K28" s="55"/>
    </row>
    <row r="29" spans="1:11" x14ac:dyDescent="0.2">
      <c r="A29" s="55"/>
      <c r="B29" s="55" t="s">
        <v>176</v>
      </c>
      <c r="C29" s="55" t="s">
        <v>141</v>
      </c>
      <c r="D29" s="55" t="s">
        <v>143</v>
      </c>
      <c r="E29" s="55">
        <v>1</v>
      </c>
      <c r="F29" s="55"/>
      <c r="G29" s="55"/>
      <c r="H29" s="55"/>
      <c r="I29" s="55"/>
      <c r="J29" s="55"/>
      <c r="K29" s="55"/>
    </row>
    <row r="30" spans="1:11" x14ac:dyDescent="0.2">
      <c r="A30" s="55"/>
      <c r="B30" s="55" t="s">
        <v>177</v>
      </c>
      <c r="C30" s="55" t="s">
        <v>141</v>
      </c>
      <c r="D30" s="55" t="s">
        <v>143</v>
      </c>
      <c r="E30" s="55">
        <v>1</v>
      </c>
      <c r="F30" s="55"/>
      <c r="G30" s="55"/>
      <c r="H30" s="55"/>
      <c r="I30" s="55"/>
      <c r="J30" s="55"/>
      <c r="K30" s="55"/>
    </row>
    <row r="31" spans="1:11" x14ac:dyDescent="0.2">
      <c r="A31" s="55"/>
      <c r="B31" s="55" t="s">
        <v>178</v>
      </c>
      <c r="C31" s="55" t="s">
        <v>141</v>
      </c>
      <c r="D31" s="55" t="s">
        <v>143</v>
      </c>
      <c r="E31" s="55">
        <v>1</v>
      </c>
      <c r="F31" s="55"/>
      <c r="G31" s="55"/>
      <c r="H31" s="55"/>
      <c r="I31" s="55"/>
      <c r="J31" s="55"/>
      <c r="K31" s="55"/>
    </row>
    <row r="32" spans="1:11" x14ac:dyDescent="0.2">
      <c r="A32" s="55"/>
      <c r="B32" s="55" t="s">
        <v>179</v>
      </c>
      <c r="C32" s="55" t="s">
        <v>141</v>
      </c>
      <c r="D32" s="55" t="s">
        <v>143</v>
      </c>
      <c r="E32" s="55">
        <v>1</v>
      </c>
      <c r="F32" s="55"/>
      <c r="G32" s="55"/>
      <c r="H32" s="55"/>
      <c r="I32" s="55"/>
      <c r="J32" s="55"/>
      <c r="K32" s="55"/>
    </row>
    <row r="38" spans="1:11" x14ac:dyDescent="0.2">
      <c r="A38" t="s">
        <v>165</v>
      </c>
      <c r="B38" t="s">
        <v>199</v>
      </c>
    </row>
    <row r="40" spans="1:11" x14ac:dyDescent="0.2">
      <c r="A40" s="65" t="s">
        <v>187</v>
      </c>
      <c r="B40" s="65" t="s">
        <v>190</v>
      </c>
      <c r="C40" s="65" t="s">
        <v>194</v>
      </c>
      <c r="D40" s="65" t="s">
        <v>189</v>
      </c>
      <c r="E40" s="65" t="s">
        <v>157</v>
      </c>
      <c r="F40" s="65" t="s">
        <v>158</v>
      </c>
      <c r="G40" s="65" t="s">
        <v>159</v>
      </c>
      <c r="H40" s="65" t="s">
        <v>160</v>
      </c>
      <c r="I40" s="65" t="s">
        <v>161</v>
      </c>
      <c r="J40" s="65" t="s">
        <v>162</v>
      </c>
      <c r="K40" s="65" t="s">
        <v>163</v>
      </c>
    </row>
    <row r="41" spans="1:11" x14ac:dyDescent="0.2">
      <c r="A41" s="65" t="s">
        <v>195</v>
      </c>
      <c r="B41" s="65" t="s">
        <v>141</v>
      </c>
      <c r="C41" s="65" t="s">
        <v>191</v>
      </c>
      <c r="D41" s="65" t="s">
        <v>11</v>
      </c>
      <c r="E41" s="65">
        <v>-16</v>
      </c>
      <c r="F41" s="65">
        <v>-16</v>
      </c>
      <c r="G41" s="65">
        <v>-16</v>
      </c>
      <c r="H41" s="65">
        <v>-16</v>
      </c>
      <c r="I41" s="65">
        <v>-16</v>
      </c>
      <c r="J41" s="65"/>
      <c r="K41" s="65"/>
    </row>
    <row r="42" spans="1:11" x14ac:dyDescent="0.2">
      <c r="A42" s="65" t="s">
        <v>196</v>
      </c>
      <c r="B42" s="65" t="s">
        <v>169</v>
      </c>
      <c r="C42" s="65" t="s">
        <v>141</v>
      </c>
      <c r="D42" s="65" t="s">
        <v>11</v>
      </c>
      <c r="E42" s="65">
        <v>4</v>
      </c>
      <c r="F42" s="65">
        <v>8</v>
      </c>
      <c r="G42" s="65">
        <v>8</v>
      </c>
      <c r="H42" s="65">
        <v>2</v>
      </c>
      <c r="I42" s="65">
        <v>2</v>
      </c>
      <c r="J42" s="65"/>
      <c r="K42" s="65"/>
    </row>
    <row r="43" spans="1:11" x14ac:dyDescent="0.2">
      <c r="A43" s="65" t="s">
        <v>197</v>
      </c>
      <c r="B43" s="65" t="s">
        <v>169</v>
      </c>
      <c r="C43" s="65" t="s">
        <v>193</v>
      </c>
      <c r="D43" s="65" t="s">
        <v>11</v>
      </c>
      <c r="E43" s="65"/>
      <c r="F43" s="65"/>
      <c r="G43" s="65"/>
      <c r="H43" s="65"/>
      <c r="I43" s="65"/>
      <c r="J43" s="65"/>
      <c r="K43" s="65"/>
    </row>
    <row r="44" spans="1:11" x14ac:dyDescent="0.2">
      <c r="A44" s="65" t="s">
        <v>197</v>
      </c>
      <c r="B44" s="65" t="s">
        <v>169</v>
      </c>
      <c r="C44" s="65" t="s">
        <v>192</v>
      </c>
      <c r="D44" s="65" t="s">
        <v>11</v>
      </c>
      <c r="E44" s="65"/>
      <c r="F44" s="65"/>
      <c r="G44" s="65"/>
      <c r="H44" s="65"/>
      <c r="I44" s="65"/>
      <c r="J44" s="65"/>
      <c r="K44" s="65"/>
    </row>
    <row r="45" spans="1:11" x14ac:dyDescent="0.2">
      <c r="A45" s="65" t="s">
        <v>197</v>
      </c>
      <c r="B45" s="65" t="s">
        <v>170</v>
      </c>
      <c r="C45" s="65" t="s">
        <v>198</v>
      </c>
      <c r="D45" s="65" t="s">
        <v>11</v>
      </c>
      <c r="E45" s="65">
        <v>4</v>
      </c>
      <c r="F45" s="65">
        <v>4</v>
      </c>
      <c r="G45" s="65">
        <v>4</v>
      </c>
      <c r="H45" s="65">
        <v>4</v>
      </c>
      <c r="I45" s="65">
        <v>4</v>
      </c>
      <c r="J45" s="65"/>
      <c r="K45" s="65"/>
    </row>
    <row r="48" spans="1:11" x14ac:dyDescent="0.2">
      <c r="A48" t="s">
        <v>219</v>
      </c>
    </row>
    <row r="49" spans="1:11" x14ac:dyDescent="0.2">
      <c r="A49" t="s">
        <v>216</v>
      </c>
      <c r="B49" t="s">
        <v>217</v>
      </c>
    </row>
    <row r="50" spans="1:11" x14ac:dyDescent="0.2">
      <c r="A50" t="s">
        <v>218</v>
      </c>
    </row>
    <row r="51" spans="1:11" x14ac:dyDescent="0.2">
      <c r="B51" s="65" t="s">
        <v>220</v>
      </c>
      <c r="C51" s="65" t="s">
        <v>221</v>
      </c>
      <c r="D51" s="65" t="s">
        <v>222</v>
      </c>
      <c r="E51" s="65" t="s">
        <v>42</v>
      </c>
      <c r="F51" s="65" t="s">
        <v>43</v>
      </c>
      <c r="G51" s="65" t="s">
        <v>224</v>
      </c>
    </row>
    <row r="52" spans="1:11" x14ac:dyDescent="0.2">
      <c r="B52" s="65" t="s">
        <v>223</v>
      </c>
      <c r="C52" s="65" t="s">
        <v>2</v>
      </c>
      <c r="D52" s="67">
        <v>0.375</v>
      </c>
      <c r="E52" s="65">
        <v>100</v>
      </c>
      <c r="F52" s="65">
        <v>80</v>
      </c>
      <c r="G52" s="65">
        <f>Táblázat1913[[#This Row],[Tény]]-Táblázat1913[[#This Row],[Terv]]</f>
        <v>-20</v>
      </c>
    </row>
    <row r="53" spans="1:11" x14ac:dyDescent="0.2">
      <c r="B53" s="65" t="s">
        <v>223</v>
      </c>
      <c r="C53" s="65" t="s">
        <v>245</v>
      </c>
      <c r="D53" s="67">
        <v>0.41666666666666669</v>
      </c>
      <c r="E53" s="65">
        <v>200</v>
      </c>
      <c r="F53" s="65">
        <v>150</v>
      </c>
      <c r="G53" s="65">
        <f>Táblázat1913[[#This Row],[Tény]]-Táblázat1913[[#This Row],[Terv]]</f>
        <v>-50</v>
      </c>
    </row>
    <row r="54" spans="1:11" x14ac:dyDescent="0.2">
      <c r="B54" s="65" t="s">
        <v>223</v>
      </c>
      <c r="C54" s="65" t="s">
        <v>2</v>
      </c>
      <c r="D54" s="67">
        <v>0.45833333333333331</v>
      </c>
      <c r="E54" s="65">
        <v>300</v>
      </c>
      <c r="F54" s="65">
        <v>260</v>
      </c>
      <c r="G54" s="65">
        <f>Táblázat1913[[#This Row],[Tény]]-Táblázat1913[[#This Row],[Terv]]</f>
        <v>-40</v>
      </c>
    </row>
    <row r="55" spans="1:11" x14ac:dyDescent="0.2">
      <c r="B55" s="65" t="s">
        <v>223</v>
      </c>
      <c r="C55" s="65" t="s">
        <v>2</v>
      </c>
      <c r="D55" s="67">
        <v>0.5</v>
      </c>
      <c r="E55" s="65">
        <v>400</v>
      </c>
      <c r="F55" s="65">
        <v>370</v>
      </c>
      <c r="G55" s="65">
        <f>Táblázat1913[[#This Row],[Tény]]-Táblázat1913[[#This Row],[Terv]]</f>
        <v>-30</v>
      </c>
    </row>
    <row r="56" spans="1:11" x14ac:dyDescent="0.2">
      <c r="B56" s="65" t="s">
        <v>223</v>
      </c>
      <c r="C56" s="65" t="s">
        <v>2</v>
      </c>
      <c r="D56" s="67">
        <v>0.54166666666666663</v>
      </c>
      <c r="E56" s="65">
        <v>500</v>
      </c>
      <c r="F56" s="65">
        <v>500</v>
      </c>
      <c r="G56" s="65">
        <f>Táblázat1913[[#This Row],[Tény]]-Táblázat1913[[#This Row],[Terv]]</f>
        <v>0</v>
      </c>
    </row>
    <row r="62" spans="1:11" x14ac:dyDescent="0.2">
      <c r="A62" t="s">
        <v>225</v>
      </c>
      <c r="B62">
        <v>100</v>
      </c>
      <c r="C62" t="s">
        <v>229</v>
      </c>
    </row>
    <row r="63" spans="1:11" x14ac:dyDescent="0.2">
      <c r="A63" t="s">
        <v>226</v>
      </c>
      <c r="B63">
        <v>100</v>
      </c>
      <c r="C63" t="s">
        <v>230</v>
      </c>
    </row>
    <row r="64" spans="1:11" x14ac:dyDescent="0.2">
      <c r="C64" t="s">
        <v>228</v>
      </c>
      <c r="D64" t="s">
        <v>233</v>
      </c>
      <c r="F64" t="s">
        <v>63</v>
      </c>
      <c r="G64" t="s">
        <v>64</v>
      </c>
      <c r="H64" t="s">
        <v>227</v>
      </c>
      <c r="I64" t="s">
        <v>60</v>
      </c>
      <c r="J64" t="s">
        <v>1</v>
      </c>
      <c r="K64" t="s">
        <v>139</v>
      </c>
    </row>
    <row r="67" spans="1:11" x14ac:dyDescent="0.2">
      <c r="A67" t="s">
        <v>225</v>
      </c>
      <c r="B67">
        <v>100</v>
      </c>
      <c r="C67" t="s">
        <v>231</v>
      </c>
    </row>
    <row r="68" spans="1:11" x14ac:dyDescent="0.2">
      <c r="A68" t="s">
        <v>226</v>
      </c>
      <c r="B68">
        <v>100</v>
      </c>
      <c r="C68" t="s">
        <v>232</v>
      </c>
    </row>
    <row r="69" spans="1:11" x14ac:dyDescent="0.2">
      <c r="C69" t="s">
        <v>228</v>
      </c>
      <c r="D69" t="s">
        <v>233</v>
      </c>
      <c r="F69" t="s">
        <v>63</v>
      </c>
      <c r="G69" t="s">
        <v>64</v>
      </c>
      <c r="H69" t="s">
        <v>227</v>
      </c>
      <c r="I69" t="s">
        <v>60</v>
      </c>
      <c r="J69" t="s">
        <v>1</v>
      </c>
      <c r="K69" t="s">
        <v>139</v>
      </c>
    </row>
    <row r="70" spans="1:11" x14ac:dyDescent="0.2">
      <c r="C70" t="s">
        <v>234</v>
      </c>
    </row>
    <row r="71" spans="1:11" x14ac:dyDescent="0.2">
      <c r="C71" t="s">
        <v>235</v>
      </c>
    </row>
    <row r="72" spans="1:11" x14ac:dyDescent="0.2">
      <c r="C72" t="s">
        <v>236</v>
      </c>
    </row>
    <row r="73" spans="1:11" x14ac:dyDescent="0.2">
      <c r="C73" t="s">
        <v>237</v>
      </c>
    </row>
    <row r="77" spans="1:11" x14ac:dyDescent="0.2">
      <c r="A77" t="s">
        <v>250</v>
      </c>
    </row>
    <row r="78" spans="1:11" x14ac:dyDescent="0.2">
      <c r="A78" t="s">
        <v>251</v>
      </c>
    </row>
    <row r="79" spans="1:11" x14ac:dyDescent="0.2">
      <c r="A79" t="s">
        <v>1</v>
      </c>
      <c r="B79" t="s">
        <v>275</v>
      </c>
    </row>
    <row r="80" spans="1:11" x14ac:dyDescent="0.2">
      <c r="A80" t="s">
        <v>252</v>
      </c>
    </row>
    <row r="81" spans="1:20" x14ac:dyDescent="0.2">
      <c r="A81" t="s">
        <v>272</v>
      </c>
      <c r="B81" t="s">
        <v>275</v>
      </c>
    </row>
    <row r="82" spans="1:20" x14ac:dyDescent="0.2">
      <c r="A82" t="s">
        <v>273</v>
      </c>
      <c r="B82" t="s">
        <v>275</v>
      </c>
    </row>
    <row r="86" spans="1:20" x14ac:dyDescent="0.2">
      <c r="A86" t="s">
        <v>254</v>
      </c>
      <c r="B86" t="s">
        <v>255</v>
      </c>
      <c r="C86" t="s">
        <v>139</v>
      </c>
      <c r="D86" t="s">
        <v>261</v>
      </c>
      <c r="F86" s="68">
        <v>42555</v>
      </c>
      <c r="G86" s="68">
        <f>F86+1</f>
        <v>42556</v>
      </c>
      <c r="H86" s="68">
        <f t="shared" ref="H86:T86" si="0">G86+1</f>
        <v>42557</v>
      </c>
      <c r="I86" s="68">
        <f t="shared" si="0"/>
        <v>42558</v>
      </c>
      <c r="J86" s="68">
        <f t="shared" si="0"/>
        <v>42559</v>
      </c>
      <c r="K86" s="68">
        <f t="shared" si="0"/>
        <v>42560</v>
      </c>
      <c r="L86" s="68">
        <f t="shared" si="0"/>
        <v>42561</v>
      </c>
      <c r="M86" s="68">
        <f t="shared" si="0"/>
        <v>42562</v>
      </c>
      <c r="N86" s="68">
        <f t="shared" si="0"/>
        <v>42563</v>
      </c>
      <c r="O86" s="68">
        <f t="shared" si="0"/>
        <v>42564</v>
      </c>
      <c r="P86" s="68">
        <f t="shared" si="0"/>
        <v>42565</v>
      </c>
      <c r="Q86" s="68">
        <f t="shared" si="0"/>
        <v>42566</v>
      </c>
      <c r="R86" s="68">
        <f t="shared" si="0"/>
        <v>42567</v>
      </c>
      <c r="S86" s="68">
        <f t="shared" si="0"/>
        <v>42568</v>
      </c>
      <c r="T86" s="68">
        <f t="shared" si="0"/>
        <v>42569</v>
      </c>
    </row>
    <row r="87" spans="1:20" x14ac:dyDescent="0.2">
      <c r="A87" t="s">
        <v>124</v>
      </c>
      <c r="B87" t="s">
        <v>265</v>
      </c>
      <c r="C87" t="s">
        <v>258</v>
      </c>
      <c r="D87" t="s">
        <v>262</v>
      </c>
    </row>
    <row r="88" spans="1:20" x14ac:dyDescent="0.2">
      <c r="A88" t="s">
        <v>256</v>
      </c>
      <c r="B88" t="s">
        <v>265</v>
      </c>
      <c r="C88" t="s">
        <v>259</v>
      </c>
      <c r="D88" t="s">
        <v>262</v>
      </c>
    </row>
    <row r="89" spans="1:20" x14ac:dyDescent="0.2">
      <c r="A89" t="s">
        <v>257</v>
      </c>
      <c r="B89" t="s">
        <v>266</v>
      </c>
      <c r="C89" t="s">
        <v>260</v>
      </c>
      <c r="D89" t="s">
        <v>262</v>
      </c>
    </row>
    <row r="90" spans="1:20" x14ac:dyDescent="0.2">
      <c r="A90" t="s">
        <v>141</v>
      </c>
      <c r="B90" t="s">
        <v>264</v>
      </c>
      <c r="C90" t="s">
        <v>263</v>
      </c>
      <c r="D90" t="s">
        <v>262</v>
      </c>
    </row>
    <row r="91" spans="1:20" x14ac:dyDescent="0.2">
      <c r="A91" t="s">
        <v>141</v>
      </c>
      <c r="B91" t="s">
        <v>267</v>
      </c>
      <c r="D91" t="s">
        <v>141</v>
      </c>
    </row>
    <row r="92" spans="1:20" x14ac:dyDescent="0.2">
      <c r="A92" t="s">
        <v>268</v>
      </c>
      <c r="B92" t="s">
        <v>253</v>
      </c>
      <c r="C92" t="s">
        <v>269</v>
      </c>
      <c r="D92" t="s">
        <v>262</v>
      </c>
    </row>
    <row r="93" spans="1:20" x14ac:dyDescent="0.2">
      <c r="A93" t="s">
        <v>141</v>
      </c>
      <c r="B93" t="s">
        <v>270</v>
      </c>
      <c r="C93" t="s">
        <v>271</v>
      </c>
      <c r="D93" t="s">
        <v>141</v>
      </c>
    </row>
    <row r="96" spans="1:20" x14ac:dyDescent="0.2">
      <c r="A96" t="s">
        <v>274</v>
      </c>
    </row>
    <row r="98" spans="1:20" x14ac:dyDescent="0.2">
      <c r="A98" t="s">
        <v>254</v>
      </c>
      <c r="B98" t="s">
        <v>255</v>
      </c>
      <c r="C98" t="s">
        <v>139</v>
      </c>
      <c r="D98" t="s">
        <v>261</v>
      </c>
      <c r="F98" s="68">
        <v>42555</v>
      </c>
      <c r="G98" s="68">
        <f>F98+1</f>
        <v>42556</v>
      </c>
      <c r="H98" s="68">
        <f t="shared" ref="H98:T98" si="1">G98+1</f>
        <v>42557</v>
      </c>
      <c r="I98" s="68">
        <f t="shared" si="1"/>
        <v>42558</v>
      </c>
      <c r="J98" s="68">
        <f t="shared" si="1"/>
        <v>42559</v>
      </c>
      <c r="K98" s="68">
        <f t="shared" si="1"/>
        <v>42560</v>
      </c>
      <c r="L98" s="68">
        <f t="shared" si="1"/>
        <v>42561</v>
      </c>
      <c r="M98" s="68">
        <f t="shared" si="1"/>
        <v>42562</v>
      </c>
      <c r="N98" s="68">
        <f t="shared" si="1"/>
        <v>42563</v>
      </c>
      <c r="O98" s="68">
        <f t="shared" si="1"/>
        <v>42564</v>
      </c>
      <c r="P98" s="68">
        <f t="shared" si="1"/>
        <v>42565</v>
      </c>
      <c r="Q98" s="68">
        <f t="shared" si="1"/>
        <v>42566</v>
      </c>
      <c r="R98" s="68">
        <f t="shared" si="1"/>
        <v>42567</v>
      </c>
      <c r="S98" s="68">
        <f t="shared" si="1"/>
        <v>42568</v>
      </c>
      <c r="T98" s="68">
        <f t="shared" si="1"/>
        <v>42569</v>
      </c>
    </row>
    <row r="99" spans="1:20" x14ac:dyDescent="0.2">
      <c r="A99" t="s">
        <v>124</v>
      </c>
      <c r="B99" t="s">
        <v>265</v>
      </c>
      <c r="C99" t="s">
        <v>258</v>
      </c>
      <c r="D99" t="s">
        <v>262</v>
      </c>
    </row>
    <row r="100" spans="1:20" x14ac:dyDescent="0.2">
      <c r="A100" t="s">
        <v>256</v>
      </c>
      <c r="B100" t="s">
        <v>265</v>
      </c>
      <c r="C100" t="s">
        <v>259</v>
      </c>
      <c r="D100" t="s">
        <v>262</v>
      </c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90" zoomScaleNormal="90" workbookViewId="0">
      <selection activeCell="B20" sqref="B20"/>
    </sheetView>
  </sheetViews>
  <sheetFormatPr defaultRowHeight="12.75" x14ac:dyDescent="0.2"/>
  <cols>
    <col min="2" max="9" width="17.42578125" customWidth="1"/>
    <col min="10" max="10" width="12" bestFit="1" customWidth="1"/>
    <col min="11" max="11" width="14.7109375" customWidth="1"/>
    <col min="12" max="12" width="15.7109375" bestFit="1" customWidth="1"/>
  </cols>
  <sheetData>
    <row r="1" spans="1:9" ht="30" x14ac:dyDescent="0.2">
      <c r="B1" s="45"/>
      <c r="C1" s="45" t="s">
        <v>63</v>
      </c>
      <c r="D1" s="45" t="s">
        <v>64</v>
      </c>
      <c r="E1" s="45" t="s">
        <v>87</v>
      </c>
      <c r="F1" s="45" t="s">
        <v>88</v>
      </c>
      <c r="G1" s="45" t="s">
        <v>89</v>
      </c>
      <c r="H1" s="45" t="s">
        <v>90</v>
      </c>
      <c r="I1" s="45" t="s">
        <v>91</v>
      </c>
    </row>
    <row r="2" spans="1:9" ht="45" customHeight="1" x14ac:dyDescent="0.2">
      <c r="A2" s="70" t="s">
        <v>117</v>
      </c>
      <c r="B2" s="69" t="s">
        <v>92</v>
      </c>
      <c r="C2" s="71" t="s">
        <v>120</v>
      </c>
      <c r="D2" s="71" t="s">
        <v>121</v>
      </c>
      <c r="E2" s="69"/>
      <c r="F2" s="69"/>
      <c r="G2" s="69"/>
      <c r="H2" s="69"/>
      <c r="I2" s="69"/>
    </row>
    <row r="3" spans="1:9" ht="15" customHeight="1" x14ac:dyDescent="0.2">
      <c r="A3" s="70"/>
      <c r="B3" s="69"/>
      <c r="C3" s="71"/>
      <c r="D3" s="71"/>
      <c r="E3" s="69"/>
      <c r="F3" s="69"/>
      <c r="G3" s="69"/>
      <c r="H3" s="69"/>
      <c r="I3" s="69"/>
    </row>
    <row r="4" spans="1:9" ht="15" customHeight="1" x14ac:dyDescent="0.2">
      <c r="A4" s="70"/>
      <c r="B4" s="69"/>
      <c r="C4" s="71"/>
      <c r="D4" s="71"/>
      <c r="E4" s="69"/>
      <c r="F4" s="69"/>
      <c r="G4" s="69"/>
      <c r="H4" s="69"/>
      <c r="I4" s="69"/>
    </row>
    <row r="5" spans="1:9" ht="15" customHeight="1" x14ac:dyDescent="0.2">
      <c r="A5" s="70"/>
      <c r="B5" s="69"/>
      <c r="C5" s="71"/>
      <c r="D5" s="71"/>
      <c r="E5" s="69"/>
      <c r="F5" s="69"/>
      <c r="G5" s="69"/>
      <c r="H5" s="69"/>
      <c r="I5" s="69"/>
    </row>
    <row r="6" spans="1:9" ht="15" customHeight="1" x14ac:dyDescent="0.2">
      <c r="A6" s="70"/>
      <c r="B6" s="69"/>
      <c r="C6" s="71"/>
      <c r="D6" s="71"/>
      <c r="E6" s="69"/>
      <c r="F6" s="69"/>
      <c r="G6" s="69"/>
      <c r="H6" s="69"/>
      <c r="I6" s="69"/>
    </row>
    <row r="7" spans="1:9" ht="45" customHeight="1" x14ac:dyDescent="0.2">
      <c r="A7" s="70"/>
      <c r="B7" s="69" t="s">
        <v>93</v>
      </c>
      <c r="C7" s="69"/>
      <c r="D7" s="71" t="s">
        <v>122</v>
      </c>
      <c r="E7" s="69" t="s">
        <v>94</v>
      </c>
      <c r="F7" s="69" t="s">
        <v>94</v>
      </c>
      <c r="G7" s="69"/>
      <c r="H7" s="69"/>
      <c r="I7" s="69" t="s">
        <v>95</v>
      </c>
    </row>
    <row r="8" spans="1:9" ht="15" customHeight="1" x14ac:dyDescent="0.2">
      <c r="A8" s="70"/>
      <c r="B8" s="69"/>
      <c r="C8" s="69"/>
      <c r="D8" s="71"/>
      <c r="E8" s="69"/>
      <c r="F8" s="69"/>
      <c r="G8" s="69"/>
      <c r="H8" s="69"/>
      <c r="I8" s="69"/>
    </row>
    <row r="9" spans="1:9" ht="15" customHeight="1" x14ac:dyDescent="0.2">
      <c r="A9" s="70"/>
      <c r="B9" s="69"/>
      <c r="C9" s="69"/>
      <c r="D9" s="71"/>
      <c r="E9" s="69"/>
      <c r="F9" s="69"/>
      <c r="G9" s="69"/>
      <c r="H9" s="69"/>
      <c r="I9" s="69"/>
    </row>
    <row r="10" spans="1:9" ht="30" x14ac:dyDescent="0.2">
      <c r="A10" s="70"/>
      <c r="B10" s="45" t="s">
        <v>96</v>
      </c>
      <c r="C10" s="45"/>
      <c r="D10" s="45"/>
      <c r="E10" s="45" t="s">
        <v>97</v>
      </c>
      <c r="F10" s="45"/>
      <c r="G10" s="45"/>
      <c r="H10" s="45"/>
      <c r="I10" s="45"/>
    </row>
    <row r="11" spans="1:9" ht="45" x14ac:dyDescent="0.2">
      <c r="A11" s="70"/>
      <c r="B11" s="48" t="s">
        <v>98</v>
      </c>
      <c r="C11" s="48"/>
      <c r="D11" s="48"/>
      <c r="E11" s="48" t="s">
        <v>99</v>
      </c>
      <c r="F11" s="48"/>
      <c r="G11" s="48"/>
      <c r="H11" s="48" t="s">
        <v>106</v>
      </c>
      <c r="I11" s="48"/>
    </row>
    <row r="12" spans="1:9" ht="30" x14ac:dyDescent="0.2">
      <c r="A12" s="70"/>
      <c r="B12" s="45" t="s">
        <v>100</v>
      </c>
      <c r="C12" s="45"/>
      <c r="D12" s="45"/>
      <c r="E12" s="45" t="s">
        <v>101</v>
      </c>
      <c r="F12" s="45"/>
      <c r="G12" s="45"/>
      <c r="H12" s="45"/>
      <c r="I12" s="45"/>
    </row>
    <row r="13" spans="1:9" ht="30" x14ac:dyDescent="0.2">
      <c r="A13" s="70"/>
      <c r="B13" s="45" t="s">
        <v>102</v>
      </c>
      <c r="C13" s="45"/>
      <c r="D13" s="45"/>
      <c r="E13" s="45"/>
      <c r="F13" s="45" t="s">
        <v>109</v>
      </c>
      <c r="G13" s="45"/>
      <c r="H13" s="45"/>
      <c r="I13" s="45"/>
    </row>
    <row r="14" spans="1:9" ht="60" x14ac:dyDescent="0.2">
      <c r="A14" s="70"/>
      <c r="B14" s="45" t="s">
        <v>103</v>
      </c>
      <c r="C14" s="45"/>
      <c r="D14" s="48" t="s">
        <v>114</v>
      </c>
      <c r="E14" s="45"/>
      <c r="F14" s="45"/>
      <c r="G14" s="45"/>
      <c r="H14" s="45"/>
      <c r="I14" s="45" t="s">
        <v>116</v>
      </c>
    </row>
    <row r="15" spans="1:9" ht="96" customHeight="1" x14ac:dyDescent="0.2">
      <c r="A15" s="49" t="s">
        <v>119</v>
      </c>
      <c r="B15" s="45" t="s">
        <v>108</v>
      </c>
      <c r="C15" s="45"/>
      <c r="D15" s="45"/>
      <c r="E15" s="45" t="s">
        <v>115</v>
      </c>
      <c r="F15" s="45"/>
      <c r="G15" s="45" t="s">
        <v>107</v>
      </c>
      <c r="I15" s="45"/>
    </row>
    <row r="16" spans="1:9" ht="154.5" customHeight="1" x14ac:dyDescent="0.2">
      <c r="A16" s="70" t="s">
        <v>118</v>
      </c>
      <c r="B16" s="45" t="s">
        <v>57</v>
      </c>
      <c r="C16" s="45"/>
      <c r="D16" s="48"/>
      <c r="E16" s="45"/>
      <c r="F16" s="45" t="s">
        <v>110</v>
      </c>
      <c r="G16" s="45"/>
      <c r="H16" s="45"/>
      <c r="I16" s="45"/>
    </row>
    <row r="17" spans="1:12" ht="90" x14ac:dyDescent="0.2">
      <c r="A17" s="70"/>
      <c r="B17" s="45" t="s">
        <v>4</v>
      </c>
      <c r="C17" s="45"/>
      <c r="D17" s="45"/>
      <c r="E17" s="45"/>
      <c r="F17" s="45" t="s">
        <v>111</v>
      </c>
      <c r="G17" s="45"/>
      <c r="H17" s="45"/>
      <c r="I17" s="45"/>
    </row>
    <row r="18" spans="1:12" ht="30" x14ac:dyDescent="0.2">
      <c r="A18" s="70"/>
      <c r="B18" s="45" t="s">
        <v>20</v>
      </c>
      <c r="C18" s="45"/>
      <c r="D18" s="45"/>
      <c r="E18" s="45" t="s">
        <v>112</v>
      </c>
      <c r="F18" s="45"/>
      <c r="G18" s="45"/>
      <c r="H18" s="45"/>
      <c r="I18" s="45"/>
    </row>
    <row r="19" spans="1:12" ht="30" x14ac:dyDescent="0.2">
      <c r="A19" s="70"/>
      <c r="B19" s="45" t="s">
        <v>104</v>
      </c>
      <c r="C19" s="45"/>
      <c r="D19" s="45"/>
      <c r="E19" s="45" t="s">
        <v>113</v>
      </c>
      <c r="F19" s="45"/>
      <c r="G19" s="45"/>
      <c r="H19" s="45"/>
      <c r="I19" s="45"/>
    </row>
    <row r="20" spans="1:12" ht="15" x14ac:dyDescent="0.2">
      <c r="A20" s="70"/>
      <c r="B20" s="45" t="s">
        <v>105</v>
      </c>
      <c r="C20" s="45"/>
      <c r="D20" s="45"/>
      <c r="E20" s="45"/>
      <c r="F20" s="45"/>
      <c r="G20" s="45"/>
      <c r="H20" s="45"/>
      <c r="I20" s="45"/>
    </row>
    <row r="21" spans="1:12" ht="15" x14ac:dyDescent="0.2">
      <c r="B21" s="47"/>
    </row>
    <row r="25" spans="1:12" x14ac:dyDescent="0.2">
      <c r="J25" s="72"/>
      <c r="K25" s="72"/>
      <c r="L25" s="72"/>
    </row>
    <row r="27" spans="1:12" x14ac:dyDescent="0.2">
      <c r="C27" s="51"/>
      <c r="D27" s="51"/>
      <c r="E27" s="51"/>
      <c r="F27" s="51"/>
      <c r="G27" s="51"/>
      <c r="H27" s="51"/>
      <c r="I27" s="51"/>
    </row>
    <row r="28" spans="1:12" x14ac:dyDescent="0.2">
      <c r="C28" s="51"/>
      <c r="D28" s="51"/>
      <c r="E28" s="51"/>
      <c r="F28" s="51"/>
      <c r="G28" s="51"/>
      <c r="H28" s="51"/>
      <c r="I28" s="51"/>
      <c r="J28" s="52"/>
      <c r="K28" s="52"/>
      <c r="L28" s="52"/>
    </row>
    <row r="29" spans="1:12" x14ac:dyDescent="0.2">
      <c r="C29" s="51"/>
      <c r="D29" s="51"/>
      <c r="E29" s="51"/>
      <c r="F29" s="51"/>
      <c r="G29" s="51"/>
      <c r="H29" s="51"/>
      <c r="I29" s="51"/>
      <c r="J29" s="52"/>
      <c r="K29" s="52"/>
      <c r="L29" s="52"/>
    </row>
    <row r="30" spans="1:12" x14ac:dyDescent="0.2">
      <c r="C30" s="51"/>
      <c r="D30" s="51"/>
      <c r="E30" s="51"/>
      <c r="F30" s="51"/>
      <c r="G30" s="51"/>
      <c r="H30" s="51"/>
      <c r="I30" s="51"/>
      <c r="J30" s="52"/>
      <c r="K30" s="52"/>
      <c r="L30" s="52"/>
    </row>
    <row r="31" spans="1:12" x14ac:dyDescent="0.2">
      <c r="C31" s="51"/>
      <c r="D31" s="51"/>
      <c r="E31" s="51"/>
      <c r="F31" s="51"/>
      <c r="G31" s="51"/>
      <c r="H31" s="51"/>
      <c r="I31" s="51"/>
      <c r="J31" s="52"/>
      <c r="K31" s="52"/>
      <c r="L31" s="52"/>
    </row>
    <row r="32" spans="1:12" x14ac:dyDescent="0.2">
      <c r="G32" s="52"/>
      <c r="H32" s="52"/>
      <c r="I32" s="52"/>
      <c r="L32" s="52"/>
    </row>
  </sheetData>
  <mergeCells count="19">
    <mergeCell ref="A16:A20"/>
    <mergeCell ref="J25:L25"/>
    <mergeCell ref="I2:I6"/>
    <mergeCell ref="B2:B6"/>
    <mergeCell ref="E2:E6"/>
    <mergeCell ref="F2:F6"/>
    <mergeCell ref="G2:G6"/>
    <mergeCell ref="H2:H6"/>
    <mergeCell ref="I7:I9"/>
    <mergeCell ref="B7:B9"/>
    <mergeCell ref="C7:C9"/>
    <mergeCell ref="E7:E9"/>
    <mergeCell ref="F7:F9"/>
    <mergeCell ref="G7:G9"/>
    <mergeCell ref="H7:H9"/>
    <mergeCell ref="A2:A14"/>
    <mergeCell ref="C2:C6"/>
    <mergeCell ref="D2:D6"/>
    <mergeCell ref="D7:D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O54"/>
  <sheetViews>
    <sheetView topLeftCell="A40" workbookViewId="0">
      <selection activeCell="B8" sqref="B8"/>
    </sheetView>
  </sheetViews>
  <sheetFormatPr defaultRowHeight="12.75" x14ac:dyDescent="0.2"/>
  <cols>
    <col min="1" max="1" width="20.28515625" bestFit="1" customWidth="1"/>
    <col min="2" max="2" width="15.42578125" customWidth="1"/>
    <col min="3" max="3" width="19.5703125" customWidth="1"/>
    <col min="4" max="4" width="13.5703125" customWidth="1"/>
    <col min="5" max="5" width="13" customWidth="1"/>
    <col min="6" max="6" width="10.42578125" style="35" customWidth="1"/>
    <col min="7" max="7" width="10.85546875" customWidth="1"/>
    <col min="8" max="8" width="7.140625" customWidth="1"/>
    <col min="9" max="9" width="9.5703125" customWidth="1"/>
    <col min="10" max="10" width="8.5703125" customWidth="1"/>
    <col min="11" max="11" width="5.5703125" customWidth="1"/>
    <col min="13" max="13" width="7.42578125" customWidth="1"/>
    <col min="15" max="15" width="14.28515625" bestFit="1" customWidth="1"/>
  </cols>
  <sheetData>
    <row r="11" spans="1:15" x14ac:dyDescent="0.2">
      <c r="A11" t="s">
        <v>76</v>
      </c>
    </row>
    <row r="12" spans="1:15" x14ac:dyDescent="0.2">
      <c r="A12" s="22" t="s">
        <v>63</v>
      </c>
      <c r="B12" s="23" t="s">
        <v>64</v>
      </c>
      <c r="C12" s="29" t="s">
        <v>66</v>
      </c>
      <c r="D12" s="30" t="s">
        <v>67</v>
      </c>
      <c r="E12" s="24" t="s">
        <v>68</v>
      </c>
      <c r="F12" s="32" t="s">
        <v>69</v>
      </c>
      <c r="G12" s="25" t="s">
        <v>1</v>
      </c>
      <c r="H12" s="23" t="s">
        <v>70</v>
      </c>
      <c r="I12" s="23" t="s">
        <v>65</v>
      </c>
      <c r="J12" s="23" t="s">
        <v>71</v>
      </c>
      <c r="K12" s="23" t="s">
        <v>72</v>
      </c>
      <c r="L12" s="23" t="s">
        <v>62</v>
      </c>
      <c r="M12" s="23" t="s">
        <v>73</v>
      </c>
      <c r="N12" s="23" t="s">
        <v>74</v>
      </c>
      <c r="O12" s="29" t="s">
        <v>75</v>
      </c>
    </row>
    <row r="13" spans="1:15" x14ac:dyDescent="0.2">
      <c r="A13" s="8"/>
      <c r="B13" s="9"/>
      <c r="C13" s="8" t="s">
        <v>59</v>
      </c>
      <c r="D13" s="41">
        <v>42401</v>
      </c>
      <c r="E13" s="42">
        <v>42416</v>
      </c>
      <c r="F13" s="42">
        <v>42416</v>
      </c>
      <c r="G13" s="9">
        <v>0</v>
      </c>
      <c r="H13" s="9"/>
      <c r="I13" s="8"/>
      <c r="J13" s="8"/>
      <c r="K13" s="9"/>
      <c r="L13" s="8"/>
      <c r="M13" s="11"/>
      <c r="N13" s="11"/>
      <c r="O13" s="43"/>
    </row>
    <row r="14" spans="1:15" x14ac:dyDescent="0.2">
      <c r="A14" s="8"/>
      <c r="B14" s="9"/>
      <c r="C14" s="8" t="s">
        <v>59</v>
      </c>
      <c r="D14" s="41">
        <v>42401</v>
      </c>
      <c r="E14" s="42">
        <v>42416</v>
      </c>
      <c r="F14" s="42">
        <v>42416</v>
      </c>
      <c r="G14" s="8">
        <v>200</v>
      </c>
      <c r="H14" s="9">
        <v>50</v>
      </c>
      <c r="I14" s="8"/>
      <c r="J14" s="8"/>
      <c r="K14" s="9"/>
      <c r="L14" s="8"/>
      <c r="M14" s="11"/>
      <c r="N14" s="11"/>
      <c r="O14" s="43"/>
    </row>
    <row r="15" spans="1:15" x14ac:dyDescent="0.2">
      <c r="A15" s="8"/>
      <c r="B15" s="9"/>
      <c r="C15" s="8"/>
      <c r="D15" s="41">
        <v>42401</v>
      </c>
      <c r="E15" s="42">
        <v>42416</v>
      </c>
      <c r="F15" s="42">
        <v>42416</v>
      </c>
      <c r="G15" s="8"/>
      <c r="H15" s="9"/>
      <c r="I15" s="8"/>
      <c r="J15" s="8"/>
      <c r="K15" s="9"/>
      <c r="L15" s="8"/>
      <c r="M15" s="11"/>
      <c r="N15" s="11"/>
      <c r="O15" s="43"/>
    </row>
    <row r="16" spans="1:15" x14ac:dyDescent="0.2">
      <c r="A16" s="8"/>
      <c r="B16" s="9"/>
      <c r="C16" s="8"/>
      <c r="D16" s="41">
        <v>42401</v>
      </c>
      <c r="E16" s="42">
        <v>42416</v>
      </c>
      <c r="F16" s="42">
        <v>42416</v>
      </c>
      <c r="G16" s="8"/>
      <c r="H16" s="9"/>
      <c r="I16" s="8"/>
      <c r="J16" s="8"/>
      <c r="K16" s="9"/>
      <c r="L16" s="8"/>
      <c r="M16" s="11"/>
      <c r="N16" s="11"/>
      <c r="O16" s="43"/>
    </row>
    <row r="17" spans="1:15" x14ac:dyDescent="0.2">
      <c r="A17" s="8"/>
      <c r="B17" s="9"/>
      <c r="C17" s="8"/>
      <c r="D17" s="41">
        <v>42401</v>
      </c>
      <c r="E17" s="42">
        <v>42416</v>
      </c>
      <c r="F17" s="42">
        <v>42416</v>
      </c>
      <c r="G17" s="9"/>
      <c r="H17" s="9"/>
      <c r="I17" s="8"/>
      <c r="J17" s="8"/>
      <c r="K17" s="9"/>
      <c r="L17" s="8"/>
      <c r="M17" s="11"/>
      <c r="N17" s="11"/>
      <c r="O17" s="43"/>
    </row>
    <row r="18" spans="1:15" x14ac:dyDescent="0.2">
      <c r="A18" s="8"/>
      <c r="B18" s="9"/>
      <c r="C18" s="8"/>
      <c r="D18" s="41">
        <v>42401</v>
      </c>
      <c r="E18" s="42">
        <v>42416</v>
      </c>
      <c r="F18" s="42">
        <v>42416</v>
      </c>
      <c r="G18" s="8"/>
      <c r="H18" s="9"/>
      <c r="I18" s="8"/>
      <c r="J18" s="8"/>
      <c r="K18" s="9"/>
      <c r="L18" s="8"/>
      <c r="M18" s="11"/>
      <c r="N18" s="11"/>
      <c r="O18" s="43"/>
    </row>
    <row r="19" spans="1:15" x14ac:dyDescent="0.2">
      <c r="A19" s="8"/>
      <c r="B19" s="9"/>
      <c r="C19" s="8"/>
      <c r="D19" s="8"/>
      <c r="E19" s="9"/>
      <c r="F19" s="33"/>
      <c r="G19" s="8"/>
      <c r="H19" s="9"/>
      <c r="I19" s="8"/>
      <c r="J19" s="8"/>
      <c r="K19" s="9"/>
      <c r="L19" s="8"/>
      <c r="M19" s="11"/>
      <c r="N19" s="11"/>
      <c r="O19" s="43"/>
    </row>
    <row r="20" spans="1:15" x14ac:dyDescent="0.2">
      <c r="A20" s="8"/>
      <c r="B20" s="9"/>
      <c r="C20" s="8"/>
      <c r="D20" s="8"/>
      <c r="E20" s="9"/>
      <c r="F20" s="33"/>
      <c r="G20" s="8"/>
      <c r="H20" s="9"/>
      <c r="I20" s="8"/>
      <c r="J20" s="8"/>
      <c r="K20" s="9"/>
      <c r="L20" s="8"/>
      <c r="M20" s="11"/>
      <c r="N20" s="11"/>
      <c r="O20" s="43"/>
    </row>
    <row r="21" spans="1:15" x14ac:dyDescent="0.2">
      <c r="A21" s="8"/>
      <c r="B21" s="9"/>
      <c r="C21" s="8"/>
      <c r="D21" s="8"/>
      <c r="E21" s="9"/>
      <c r="F21" s="33"/>
      <c r="G21" s="8"/>
      <c r="H21" s="9"/>
      <c r="I21" s="8"/>
      <c r="J21" s="8"/>
      <c r="K21" s="9"/>
      <c r="L21" s="8"/>
      <c r="M21" s="11"/>
      <c r="N21" s="11"/>
      <c r="O21" s="43"/>
    </row>
    <row r="22" spans="1:15" x14ac:dyDescent="0.2">
      <c r="A22" s="8"/>
      <c r="B22" s="9"/>
      <c r="C22" s="8"/>
      <c r="D22" s="8"/>
      <c r="E22" s="9"/>
      <c r="F22" s="33"/>
      <c r="G22" s="8"/>
      <c r="H22" s="9"/>
      <c r="I22" s="8"/>
      <c r="J22" s="8"/>
      <c r="K22" s="9"/>
      <c r="L22" s="8"/>
      <c r="M22" s="11"/>
      <c r="N22" s="11"/>
      <c r="O22" s="43"/>
    </row>
    <row r="26" spans="1:15" s="46" customFormat="1" ht="38.25" x14ac:dyDescent="0.2">
      <c r="A26" s="46" t="s">
        <v>77</v>
      </c>
      <c r="B26" s="46" t="s">
        <v>78</v>
      </c>
      <c r="C26" s="46" t="s">
        <v>72</v>
      </c>
      <c r="D26" s="46" t="s">
        <v>79</v>
      </c>
      <c r="E26" s="46" t="s">
        <v>80</v>
      </c>
      <c r="F26" s="46" t="s">
        <v>81</v>
      </c>
      <c r="G26" s="46" t="s">
        <v>82</v>
      </c>
      <c r="H26" s="46" t="s">
        <v>83</v>
      </c>
    </row>
    <row r="27" spans="1:15" x14ac:dyDescent="0.2">
      <c r="A27" s="8"/>
      <c r="B27" s="9"/>
      <c r="C27" s="8"/>
      <c r="D27" s="31"/>
      <c r="E27" s="31"/>
      <c r="F27" s="34"/>
      <c r="G27" s="31"/>
      <c r="H27" s="31"/>
    </row>
    <row r="28" spans="1:15" x14ac:dyDescent="0.2">
      <c r="A28" s="8"/>
      <c r="B28" s="9"/>
      <c r="C28" s="8"/>
      <c r="D28" s="31"/>
      <c r="E28" s="31"/>
      <c r="F28" s="34"/>
      <c r="G28" s="31"/>
      <c r="H28" s="31"/>
    </row>
    <row r="29" spans="1:15" x14ac:dyDescent="0.2">
      <c r="A29" s="8"/>
      <c r="B29" s="9"/>
      <c r="C29" s="8"/>
      <c r="D29" s="31"/>
      <c r="E29" s="31"/>
      <c r="F29" s="34"/>
      <c r="G29" s="31"/>
      <c r="H29" s="31"/>
    </row>
    <row r="30" spans="1:15" x14ac:dyDescent="0.2">
      <c r="A30" s="8"/>
      <c r="B30" s="9"/>
      <c r="C30" s="8"/>
      <c r="D30" s="31"/>
      <c r="E30" s="31"/>
      <c r="F30" s="34"/>
      <c r="G30" s="31"/>
      <c r="H30" s="31"/>
    </row>
    <row r="31" spans="1:15" x14ac:dyDescent="0.2">
      <c r="A31" s="8"/>
      <c r="B31" s="9"/>
      <c r="C31" s="8"/>
      <c r="D31" s="31"/>
      <c r="E31" s="31"/>
      <c r="F31" s="34"/>
      <c r="G31" s="31"/>
      <c r="H31" s="31"/>
    </row>
    <row r="32" spans="1:15" x14ac:dyDescent="0.2">
      <c r="A32" s="8"/>
      <c r="B32" s="9"/>
      <c r="C32" s="8"/>
      <c r="D32" s="31"/>
      <c r="E32" s="31"/>
      <c r="F32" s="34"/>
      <c r="G32" s="31"/>
      <c r="H32" s="31"/>
    </row>
    <row r="33" spans="1:8" x14ac:dyDescent="0.2">
      <c r="A33" s="8"/>
      <c r="B33" s="9"/>
      <c r="C33" s="8"/>
      <c r="D33" s="31"/>
      <c r="E33" s="31"/>
      <c r="F33" s="34"/>
      <c r="G33" s="31"/>
      <c r="H33" s="31"/>
    </row>
    <row r="34" spans="1:8" x14ac:dyDescent="0.2">
      <c r="A34" s="8"/>
      <c r="B34" s="9"/>
      <c r="C34" s="8"/>
      <c r="D34" s="31"/>
      <c r="E34" s="31"/>
      <c r="F34" s="34"/>
      <c r="G34" s="31"/>
      <c r="H34" s="31"/>
    </row>
    <row r="35" spans="1:8" x14ac:dyDescent="0.2">
      <c r="A35" s="8"/>
      <c r="B35" s="9"/>
      <c r="C35" s="8"/>
      <c r="D35" s="31"/>
      <c r="E35" s="31"/>
      <c r="F35" s="34"/>
      <c r="G35" s="31"/>
      <c r="H35" s="31"/>
    </row>
    <row r="36" spans="1:8" x14ac:dyDescent="0.2">
      <c r="A36" s="8"/>
      <c r="B36" s="9"/>
      <c r="C36" s="8"/>
      <c r="D36" s="31"/>
      <c r="E36" s="31"/>
      <c r="F36" s="34"/>
      <c r="G36" s="31"/>
      <c r="H36" s="31"/>
    </row>
    <row r="37" spans="1:8" x14ac:dyDescent="0.2">
      <c r="A37" s="36"/>
      <c r="B37" s="37"/>
      <c r="C37" s="36"/>
      <c r="D37" s="31"/>
      <c r="E37" s="31"/>
      <c r="F37" s="44"/>
      <c r="G37" s="31"/>
      <c r="H37" s="31"/>
    </row>
    <row r="40" spans="1:8" x14ac:dyDescent="0.2">
      <c r="F40"/>
    </row>
    <row r="41" spans="1:8" x14ac:dyDescent="0.2">
      <c r="F41"/>
    </row>
    <row r="42" spans="1:8" x14ac:dyDescent="0.2">
      <c r="F42"/>
    </row>
    <row r="43" spans="1:8" x14ac:dyDescent="0.2">
      <c r="A43" t="s">
        <v>2</v>
      </c>
      <c r="B43" t="s">
        <v>69</v>
      </c>
      <c r="C43" t="s">
        <v>60</v>
      </c>
      <c r="D43" t="s">
        <v>84</v>
      </c>
      <c r="E43" t="s">
        <v>85</v>
      </c>
      <c r="F43" t="s">
        <v>86</v>
      </c>
    </row>
    <row r="44" spans="1:8" x14ac:dyDescent="0.2">
      <c r="A44" s="8"/>
      <c r="B44" s="9"/>
      <c r="C44" s="8"/>
      <c r="D44" s="31"/>
      <c r="E44" s="31"/>
      <c r="F44" s="34"/>
    </row>
    <row r="45" spans="1:8" x14ac:dyDescent="0.2">
      <c r="A45" s="8"/>
      <c r="B45" s="9"/>
      <c r="C45" s="8"/>
      <c r="D45" s="31"/>
      <c r="E45" s="31"/>
      <c r="F45" s="34"/>
    </row>
    <row r="46" spans="1:8" x14ac:dyDescent="0.2">
      <c r="A46" s="8"/>
      <c r="B46" s="9"/>
      <c r="C46" s="8"/>
      <c r="D46" s="31"/>
      <c r="E46" s="31"/>
      <c r="F46" s="34"/>
    </row>
    <row r="47" spans="1:8" x14ac:dyDescent="0.2">
      <c r="A47" s="8"/>
      <c r="B47" s="9"/>
      <c r="C47" s="8"/>
      <c r="D47" s="31"/>
      <c r="E47" s="31"/>
      <c r="F47" s="34"/>
    </row>
    <row r="48" spans="1:8" x14ac:dyDescent="0.2">
      <c r="A48" s="8"/>
      <c r="B48" s="9"/>
      <c r="C48" s="8"/>
      <c r="D48" s="31"/>
      <c r="E48" s="31"/>
      <c r="F48" s="34"/>
    </row>
    <row r="49" spans="1:6" x14ac:dyDescent="0.2">
      <c r="A49" s="8"/>
      <c r="B49" s="9"/>
      <c r="C49" s="8"/>
      <c r="D49" s="31"/>
      <c r="E49" s="31"/>
      <c r="F49" s="34"/>
    </row>
    <row r="50" spans="1:6" x14ac:dyDescent="0.2">
      <c r="A50" s="8"/>
      <c r="B50" s="9"/>
      <c r="C50" s="8"/>
      <c r="D50" s="31"/>
      <c r="E50" s="31"/>
      <c r="F50" s="34"/>
    </row>
    <row r="51" spans="1:6" x14ac:dyDescent="0.2">
      <c r="A51" s="8"/>
      <c r="B51" s="9"/>
      <c r="C51" s="8"/>
      <c r="D51" s="31"/>
      <c r="E51" s="31"/>
      <c r="F51" s="34"/>
    </row>
    <row r="52" spans="1:6" x14ac:dyDescent="0.2">
      <c r="A52" s="8"/>
      <c r="B52" s="9"/>
      <c r="C52" s="8"/>
      <c r="D52" s="31"/>
      <c r="E52" s="31"/>
      <c r="F52" s="34"/>
    </row>
    <row r="53" spans="1:6" x14ac:dyDescent="0.2">
      <c r="A53" s="8"/>
      <c r="B53" s="9"/>
      <c r="C53" s="8"/>
      <c r="D53" s="31"/>
      <c r="E53" s="31"/>
      <c r="F53" s="34"/>
    </row>
    <row r="54" spans="1:6" x14ac:dyDescent="0.2">
      <c r="A54" s="36"/>
      <c r="B54" s="37"/>
      <c r="C54" s="36"/>
      <c r="D54" s="31"/>
      <c r="E54" s="31"/>
      <c r="F54" s="44"/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topLeftCell="B1" zoomScaleNormal="100" workbookViewId="0">
      <selection activeCell="B9" sqref="B9"/>
    </sheetView>
  </sheetViews>
  <sheetFormatPr defaultRowHeight="12.75" x14ac:dyDescent="0.2"/>
  <cols>
    <col min="1" max="1" width="30.7109375" customWidth="1"/>
    <col min="2" max="2" width="18.7109375" bestFit="1" customWidth="1"/>
    <col min="3" max="3" width="19.28515625" customWidth="1"/>
    <col min="4" max="4" width="22" customWidth="1"/>
    <col min="5" max="6" width="18.140625" customWidth="1"/>
    <col min="7" max="7" width="17" customWidth="1"/>
    <col min="8" max="8" width="19.7109375" bestFit="1" customWidth="1"/>
  </cols>
  <sheetData>
    <row r="1" spans="1:8" x14ac:dyDescent="0.2">
      <c r="D1" s="53">
        <f>D2</f>
        <v>42499</v>
      </c>
      <c r="E1" s="53">
        <f>E2</f>
        <v>42500</v>
      </c>
      <c r="F1" s="53">
        <f t="shared" ref="F1:H1" si="0">F2</f>
        <v>42501</v>
      </c>
      <c r="G1" s="53">
        <f t="shared" si="0"/>
        <v>42502</v>
      </c>
      <c r="H1" s="53">
        <f t="shared" si="0"/>
        <v>42503</v>
      </c>
    </row>
    <row r="2" spans="1:8" x14ac:dyDescent="0.2">
      <c r="A2" t="s">
        <v>126</v>
      </c>
      <c r="B2" t="s">
        <v>123</v>
      </c>
      <c r="D2" s="50">
        <v>42499</v>
      </c>
      <c r="E2" s="50">
        <f>D2+1</f>
        <v>42500</v>
      </c>
      <c r="F2" s="50">
        <f t="shared" ref="F2:H2" si="1">E2+1</f>
        <v>42501</v>
      </c>
      <c r="G2" s="50">
        <f t="shared" si="1"/>
        <v>42502</v>
      </c>
      <c r="H2" s="50">
        <f t="shared" si="1"/>
        <v>42503</v>
      </c>
    </row>
    <row r="3" spans="1:8" x14ac:dyDescent="0.2">
      <c r="A3" t="s">
        <v>128</v>
      </c>
      <c r="B3" t="s">
        <v>125</v>
      </c>
      <c r="C3" t="s">
        <v>127</v>
      </c>
      <c r="D3">
        <v>3</v>
      </c>
    </row>
    <row r="4" spans="1:8" x14ac:dyDescent="0.2">
      <c r="A4" t="s">
        <v>129</v>
      </c>
      <c r="B4" t="s">
        <v>130</v>
      </c>
      <c r="C4" t="s">
        <v>127</v>
      </c>
      <c r="D4">
        <v>4</v>
      </c>
    </row>
    <row r="5" spans="1:8" x14ac:dyDescent="0.2">
      <c r="A5" t="s">
        <v>131</v>
      </c>
      <c r="B5" t="s">
        <v>132</v>
      </c>
      <c r="C5" t="s">
        <v>127</v>
      </c>
      <c r="D5">
        <v>3</v>
      </c>
    </row>
    <row r="6" spans="1:8" x14ac:dyDescent="0.2">
      <c r="A6" t="s">
        <v>133</v>
      </c>
      <c r="B6" t="s">
        <v>134</v>
      </c>
      <c r="C6" t="s">
        <v>127</v>
      </c>
      <c r="D6">
        <v>40</v>
      </c>
    </row>
    <row r="7" spans="1:8" x14ac:dyDescent="0.2">
      <c r="A7" t="s">
        <v>135</v>
      </c>
      <c r="B7" t="s">
        <v>136</v>
      </c>
      <c r="C7" t="s">
        <v>137</v>
      </c>
      <c r="D7">
        <v>8</v>
      </c>
    </row>
    <row r="9" spans="1:8" x14ac:dyDescent="0.2">
      <c r="A9" t="s">
        <v>140</v>
      </c>
      <c r="B9" t="s">
        <v>238</v>
      </c>
      <c r="C9" t="s">
        <v>241</v>
      </c>
    </row>
    <row r="10" spans="1:8" x14ac:dyDescent="0.2">
      <c r="C10" t="s">
        <v>240</v>
      </c>
      <c r="D10" t="s">
        <v>240</v>
      </c>
      <c r="E10" t="s">
        <v>240</v>
      </c>
      <c r="F10" t="s">
        <v>240</v>
      </c>
      <c r="G10" t="s">
        <v>240</v>
      </c>
      <c r="H10" t="s">
        <v>240</v>
      </c>
    </row>
    <row r="11" spans="1:8" x14ac:dyDescent="0.2">
      <c r="B11" t="s">
        <v>243</v>
      </c>
    </row>
    <row r="12" spans="1:8" x14ac:dyDescent="0.2">
      <c r="B12" t="s">
        <v>242</v>
      </c>
    </row>
    <row r="13" spans="1:8" x14ac:dyDescent="0.2">
      <c r="B13" t="s">
        <v>239</v>
      </c>
    </row>
    <row r="14" spans="1:8" x14ac:dyDescent="0.2">
      <c r="A14" t="s">
        <v>124</v>
      </c>
      <c r="B14" t="s">
        <v>239</v>
      </c>
    </row>
    <row r="15" spans="1:8" x14ac:dyDescent="0.2">
      <c r="B15" t="s">
        <v>239</v>
      </c>
    </row>
    <row r="16" spans="1:8" x14ac:dyDescent="0.2">
      <c r="B16" t="s">
        <v>239</v>
      </c>
    </row>
    <row r="17" spans="1:2" x14ac:dyDescent="0.2">
      <c r="A17" t="s">
        <v>138</v>
      </c>
      <c r="B17" t="s">
        <v>239</v>
      </c>
    </row>
    <row r="18" spans="1:2" x14ac:dyDescent="0.2">
      <c r="B18" t="s">
        <v>239</v>
      </c>
    </row>
    <row r="19" spans="1:2" x14ac:dyDescent="0.2">
      <c r="B19" t="s">
        <v>239</v>
      </c>
    </row>
    <row r="20" spans="1:2" x14ac:dyDescent="0.2">
      <c r="A20" t="s">
        <v>59</v>
      </c>
      <c r="B20" t="s">
        <v>239</v>
      </c>
    </row>
    <row r="21" spans="1:2" x14ac:dyDescent="0.2">
      <c r="B21" t="s">
        <v>239</v>
      </c>
    </row>
    <row r="22" spans="1:2" x14ac:dyDescent="0.2">
      <c r="B22" t="s">
        <v>239</v>
      </c>
    </row>
    <row r="23" spans="1:2" x14ac:dyDescent="0.2">
      <c r="B23" t="s">
        <v>239</v>
      </c>
    </row>
    <row r="24" spans="1:2" x14ac:dyDescent="0.2">
      <c r="B24" t="s">
        <v>239</v>
      </c>
    </row>
    <row r="25" spans="1:2" x14ac:dyDescent="0.2">
      <c r="B25" t="s">
        <v>239</v>
      </c>
    </row>
    <row r="26" spans="1:2" x14ac:dyDescent="0.2">
      <c r="A26" t="s">
        <v>142</v>
      </c>
      <c r="B26" t="s">
        <v>239</v>
      </c>
    </row>
    <row r="27" spans="1:2" x14ac:dyDescent="0.2">
      <c r="B27" t="s">
        <v>239</v>
      </c>
    </row>
    <row r="28" spans="1:2" x14ac:dyDescent="0.2">
      <c r="B28" t="s">
        <v>239</v>
      </c>
    </row>
    <row r="29" spans="1:2" x14ac:dyDescent="0.2">
      <c r="B29" t="s">
        <v>239</v>
      </c>
    </row>
    <row r="30" spans="1:2" x14ac:dyDescent="0.2">
      <c r="B30" t="s">
        <v>239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B14" sqref="B14"/>
    </sheetView>
  </sheetViews>
  <sheetFormatPr defaultRowHeight="12.75" x14ac:dyDescent="0.2"/>
  <cols>
    <col min="1" max="1" width="21.42578125" customWidth="1"/>
    <col min="2" max="3" width="33" bestFit="1" customWidth="1"/>
    <col min="4" max="4" width="10" customWidth="1"/>
    <col min="5" max="11" width="9.85546875" customWidth="1"/>
  </cols>
  <sheetData>
    <row r="1" spans="1:11" x14ac:dyDescent="0.2">
      <c r="A1" t="s">
        <v>156</v>
      </c>
      <c r="B1" t="s">
        <v>2</v>
      </c>
      <c r="C1" t="s">
        <v>188</v>
      </c>
      <c r="D1" t="s">
        <v>164</v>
      </c>
      <c r="E1" t="s">
        <v>157</v>
      </c>
      <c r="F1" t="s">
        <v>158</v>
      </c>
      <c r="G1" t="s">
        <v>159</v>
      </c>
      <c r="H1" t="s">
        <v>160</v>
      </c>
      <c r="I1" t="s">
        <v>161</v>
      </c>
      <c r="J1" t="s">
        <v>162</v>
      </c>
      <c r="K1" t="s">
        <v>163</v>
      </c>
    </row>
    <row r="2" spans="1:11" x14ac:dyDescent="0.2">
      <c r="A2" s="54" t="s">
        <v>148</v>
      </c>
      <c r="B2" s="54"/>
      <c r="C2" s="54" t="s">
        <v>201</v>
      </c>
      <c r="D2" s="54"/>
      <c r="E2" s="66"/>
      <c r="F2" s="66">
        <v>0.1</v>
      </c>
      <c r="G2" s="54"/>
      <c r="H2" s="54"/>
      <c r="I2" s="66"/>
      <c r="J2" s="54"/>
      <c r="K2" s="66"/>
    </row>
    <row r="3" spans="1:11" x14ac:dyDescent="0.2">
      <c r="A3" s="57" t="s">
        <v>166</v>
      </c>
      <c r="B3" s="57" t="s">
        <v>200</v>
      </c>
      <c r="C3" s="57" t="s">
        <v>141</v>
      </c>
      <c r="D3" s="57" t="s">
        <v>143</v>
      </c>
      <c r="E3" s="57"/>
      <c r="F3" s="57"/>
      <c r="G3" s="57"/>
      <c r="H3" s="57"/>
      <c r="I3" s="57">
        <v>1</v>
      </c>
      <c r="J3" s="57"/>
      <c r="K3" s="57"/>
    </row>
    <row r="4" spans="1:11" x14ac:dyDescent="0.2">
      <c r="A4" s="58" t="s">
        <v>165</v>
      </c>
      <c r="B4" s="58" t="s">
        <v>202</v>
      </c>
      <c r="C4" s="58" t="s">
        <v>203</v>
      </c>
      <c r="D4" s="58" t="s">
        <v>11</v>
      </c>
      <c r="E4" s="58">
        <v>24</v>
      </c>
      <c r="F4" s="58">
        <v>24</v>
      </c>
      <c r="G4" s="58">
        <v>24</v>
      </c>
      <c r="H4" s="58">
        <v>24</v>
      </c>
      <c r="I4" s="58">
        <v>24</v>
      </c>
      <c r="J4" s="58"/>
      <c r="K4" s="58"/>
    </row>
    <row r="5" spans="1:11" x14ac:dyDescent="0.2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x14ac:dyDescent="0.2">
      <c r="A6" s="55" t="s">
        <v>167</v>
      </c>
      <c r="B6" s="55"/>
      <c r="C6" s="55"/>
      <c r="D6" s="55"/>
      <c r="E6" s="55"/>
      <c r="F6" s="55"/>
      <c r="G6" s="55"/>
      <c r="H6" s="55"/>
      <c r="I6" s="55"/>
      <c r="J6" s="55"/>
      <c r="K6" s="55"/>
    </row>
    <row r="9" spans="1:11" x14ac:dyDescent="0.2">
      <c r="A9" t="s">
        <v>156</v>
      </c>
      <c r="B9" t="s">
        <v>2</v>
      </c>
      <c r="C9" t="s">
        <v>188</v>
      </c>
      <c r="D9" t="s">
        <v>164</v>
      </c>
      <c r="E9" t="s">
        <v>157</v>
      </c>
      <c r="F9" t="s">
        <v>158</v>
      </c>
      <c r="G9" t="s">
        <v>159</v>
      </c>
      <c r="H9" t="s">
        <v>160</v>
      </c>
      <c r="I9" t="s">
        <v>161</v>
      </c>
      <c r="J9" t="s">
        <v>162</v>
      </c>
      <c r="K9" t="s">
        <v>163</v>
      </c>
    </row>
    <row r="10" spans="1:11" x14ac:dyDescent="0.2">
      <c r="A10" s="54" t="s">
        <v>148</v>
      </c>
      <c r="B10" s="54"/>
      <c r="C10" s="54" t="s">
        <v>201</v>
      </c>
      <c r="D10" s="54"/>
      <c r="E10" s="66"/>
      <c r="F10" s="66"/>
      <c r="G10" s="66">
        <v>0.1</v>
      </c>
      <c r="H10" s="54"/>
      <c r="I10" s="66"/>
      <c r="J10" s="54"/>
      <c r="K10" s="66"/>
    </row>
    <row r="11" spans="1:11" x14ac:dyDescent="0.2">
      <c r="A11" s="57" t="s">
        <v>166</v>
      </c>
      <c r="B11" s="57" t="s">
        <v>204</v>
      </c>
      <c r="C11" s="57" t="s">
        <v>141</v>
      </c>
      <c r="D11" s="57" t="s">
        <v>143</v>
      </c>
      <c r="E11" s="57"/>
      <c r="F11" s="57"/>
      <c r="G11" s="57">
        <v>1</v>
      </c>
      <c r="H11" s="57"/>
      <c r="I11" s="57"/>
      <c r="J11" s="57"/>
      <c r="K11" s="57"/>
    </row>
    <row r="12" spans="1:11" x14ac:dyDescent="0.2">
      <c r="A12" s="58" t="s">
        <v>165</v>
      </c>
      <c r="B12" s="58" t="s">
        <v>205</v>
      </c>
      <c r="C12" s="58" t="s">
        <v>206</v>
      </c>
      <c r="D12" s="58" t="s">
        <v>11</v>
      </c>
      <c r="E12" s="58"/>
      <c r="F12" s="58"/>
      <c r="G12" s="58">
        <v>3</v>
      </c>
      <c r="H12" s="58"/>
      <c r="I12" s="58"/>
      <c r="J12" s="58"/>
      <c r="K12" s="58"/>
    </row>
    <row r="13" spans="1:11" x14ac:dyDescent="0.2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">
      <c r="A14" s="55" t="s">
        <v>167</v>
      </c>
      <c r="B14" s="55" t="s">
        <v>200</v>
      </c>
      <c r="C14" s="55" t="s">
        <v>141</v>
      </c>
      <c r="D14" s="55" t="s">
        <v>143</v>
      </c>
      <c r="E14" s="55"/>
      <c r="F14" s="55"/>
      <c r="G14" s="55">
        <v>1</v>
      </c>
      <c r="H14" s="55"/>
      <c r="I14" s="55"/>
      <c r="J14" s="55"/>
      <c r="K14" s="55"/>
    </row>
    <row r="18" spans="1:11" x14ac:dyDescent="0.2">
      <c r="A18" t="s">
        <v>156</v>
      </c>
      <c r="B18" t="s">
        <v>2</v>
      </c>
      <c r="C18" t="s">
        <v>188</v>
      </c>
      <c r="D18" t="s">
        <v>164</v>
      </c>
      <c r="E18" t="s">
        <v>157</v>
      </c>
      <c r="F18" t="s">
        <v>158</v>
      </c>
      <c r="G18" t="s">
        <v>159</v>
      </c>
      <c r="H18" t="s">
        <v>160</v>
      </c>
      <c r="I18" t="s">
        <v>161</v>
      </c>
      <c r="J18" t="s">
        <v>162</v>
      </c>
      <c r="K18" t="s">
        <v>163</v>
      </c>
    </row>
    <row r="19" spans="1:11" x14ac:dyDescent="0.2">
      <c r="A19" s="54" t="s">
        <v>148</v>
      </c>
      <c r="B19" s="54"/>
      <c r="C19" s="54" t="s">
        <v>201</v>
      </c>
      <c r="D19" s="54"/>
      <c r="E19" s="66"/>
      <c r="F19" s="66"/>
      <c r="G19" s="66"/>
      <c r="H19" s="66">
        <v>0.1</v>
      </c>
      <c r="I19" s="66"/>
      <c r="J19" s="54"/>
      <c r="K19" s="66"/>
    </row>
    <row r="20" spans="1:11" x14ac:dyDescent="0.2">
      <c r="A20" s="57" t="s">
        <v>166</v>
      </c>
      <c r="B20" s="57" t="s">
        <v>207</v>
      </c>
      <c r="C20" s="57" t="s">
        <v>141</v>
      </c>
      <c r="D20" s="57" t="s">
        <v>143</v>
      </c>
      <c r="E20" s="57"/>
      <c r="F20" s="57"/>
      <c r="G20" s="57"/>
      <c r="H20" s="57">
        <v>1</v>
      </c>
      <c r="I20" s="57"/>
      <c r="J20" s="57"/>
      <c r="K20" s="57"/>
    </row>
    <row r="21" spans="1:11" x14ac:dyDescent="0.2">
      <c r="A21" s="58" t="s">
        <v>165</v>
      </c>
      <c r="B21" s="58" t="s">
        <v>202</v>
      </c>
      <c r="C21" s="58" t="s">
        <v>203</v>
      </c>
      <c r="D21" s="58" t="s">
        <v>11</v>
      </c>
      <c r="E21" s="58"/>
      <c r="F21" s="58"/>
      <c r="G21" s="58">
        <v>20</v>
      </c>
      <c r="H21" s="58">
        <v>20</v>
      </c>
      <c r="I21" s="58"/>
      <c r="J21" s="58"/>
      <c r="K21" s="58"/>
    </row>
    <row r="22" spans="1:11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11" x14ac:dyDescent="0.2">
      <c r="A23" s="55" t="s">
        <v>167</v>
      </c>
      <c r="B23" s="55" t="s">
        <v>204</v>
      </c>
      <c r="C23" s="55" t="s">
        <v>141</v>
      </c>
      <c r="D23" s="55" t="s">
        <v>143</v>
      </c>
      <c r="E23" s="55"/>
      <c r="F23" s="55"/>
      <c r="G23" s="55">
        <v>1</v>
      </c>
      <c r="H23" s="55"/>
      <c r="I23" s="55"/>
      <c r="J23" s="55"/>
      <c r="K23" s="55"/>
    </row>
    <row r="27" spans="1:11" x14ac:dyDescent="0.2">
      <c r="C27" t="s">
        <v>206</v>
      </c>
      <c r="D27">
        <v>80</v>
      </c>
      <c r="E27" t="s">
        <v>11</v>
      </c>
    </row>
    <row r="28" spans="1:11" x14ac:dyDescent="0.2">
      <c r="D28">
        <v>0</v>
      </c>
    </row>
    <row r="29" spans="1:11" x14ac:dyDescent="0.2">
      <c r="D29">
        <v>3</v>
      </c>
      <c r="E29" t="s">
        <v>208</v>
      </c>
      <c r="F29" t="s">
        <v>209</v>
      </c>
      <c r="G29" t="s">
        <v>210</v>
      </c>
    </row>
    <row r="30" spans="1:11" x14ac:dyDescent="0.2">
      <c r="D30">
        <v>3</v>
      </c>
      <c r="E30" t="s">
        <v>211</v>
      </c>
      <c r="F30" t="s">
        <v>209</v>
      </c>
      <c r="G30" t="s">
        <v>212</v>
      </c>
    </row>
    <row r="31" spans="1:11" x14ac:dyDescent="0.2">
      <c r="D31">
        <v>3</v>
      </c>
      <c r="E31" t="s">
        <v>213</v>
      </c>
      <c r="F31" t="s">
        <v>214</v>
      </c>
      <c r="G31" t="s">
        <v>215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Követelmény</vt:lpstr>
      <vt:lpstr>Kiírás</vt:lpstr>
      <vt:lpstr>Folyamat</vt:lpstr>
      <vt:lpstr>Árajánlat</vt:lpstr>
      <vt:lpstr>SPRINT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Baross Gábor</dc:creator>
  <cp:lastModifiedBy>Baross Gábor</cp:lastModifiedBy>
  <cp:lastPrinted>2016-05-11T07:16:15Z</cp:lastPrinted>
  <dcterms:created xsi:type="dcterms:W3CDTF">2015-10-01T11:53:17Z</dcterms:created>
  <dcterms:modified xsi:type="dcterms:W3CDTF">2016-06-13T13:22:42Z</dcterms:modified>
</cp:coreProperties>
</file>